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tx1320m5-q6\data\14総会\2026年\"/>
    </mc:Choice>
  </mc:AlternateContent>
  <xr:revisionPtr revIDLastSave="0" documentId="13_ncr:1_{E4B89096-A990-428E-9C18-E4AA35D0E14D}" xr6:coauthVersionLast="47" xr6:coauthVersionMax="47" xr10:uidLastSave="{00000000-0000-0000-0000-000000000000}"/>
  <bookViews>
    <workbookView xWindow="390" yWindow="390" windowWidth="14565" windowHeight="14505" xr2:uid="{86042537-E0F6-47E6-8E0A-9C83087ACF29}"/>
  </bookViews>
  <sheets>
    <sheet name="議案書表紙" sheetId="5" r:id="rId1"/>
    <sheet name="53期目次 2026年　エクセル" sheetId="4" r:id="rId2"/>
    <sheet name="事業報告" sheetId="1" r:id="rId3"/>
    <sheet name="財産" sheetId="7" r:id="rId4"/>
    <sheet name="BS" sheetId="8" r:id="rId5"/>
    <sheet name="PL" sheetId="6" r:id="rId6"/>
    <sheet name="剰余金" sheetId="9" r:id="rId7"/>
    <sheet name="事業案" sheetId="10" r:id="rId8"/>
    <sheet name="予算案 " sheetId="11" r:id="rId9"/>
  </sheets>
  <externalReferences>
    <externalReference r:id="rId10"/>
    <externalReference r:id="rId11"/>
  </externalReferences>
  <definedNames>
    <definedName name="_xlnm.Print_Area" localSheetId="5">PL!$A$1:$H$55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2" i="11" l="1"/>
  <c r="D39" i="11"/>
  <c r="H26" i="11"/>
  <c r="D25" i="11"/>
  <c r="D21" i="11"/>
  <c r="H20" i="11"/>
  <c r="H16" i="11"/>
  <c r="D16" i="11"/>
  <c r="H14" i="11"/>
  <c r="D14" i="11"/>
  <c r="D18" i="11" s="1"/>
  <c r="H12" i="11"/>
  <c r="D12" i="11"/>
  <c r="H10" i="11"/>
  <c r="D10" i="11"/>
  <c r="D20" i="11" l="1"/>
  <c r="D44" i="11" s="1"/>
  <c r="H44" i="11"/>
  <c r="H18" i="11"/>
  <c r="G16" i="9"/>
  <c r="G10" i="9"/>
  <c r="G18" i="9" s="1"/>
  <c r="H26" i="8"/>
  <c r="H25" i="8"/>
  <c r="H22" i="8"/>
  <c r="D22" i="8"/>
  <c r="H21" i="8"/>
  <c r="D21" i="8"/>
  <c r="H19" i="8"/>
  <c r="D19" i="8"/>
  <c r="D18" i="8" s="1"/>
  <c r="H18" i="8"/>
  <c r="H17" i="8" s="1"/>
  <c r="D17" i="8"/>
  <c r="D16" i="8" s="1"/>
  <c r="H14" i="8"/>
  <c r="D14" i="8"/>
  <c r="H13" i="8"/>
  <c r="D13" i="8"/>
  <c r="H12" i="8"/>
  <c r="D12" i="8"/>
  <c r="H11" i="8"/>
  <c r="D11" i="8"/>
  <c r="H10" i="8"/>
  <c r="D10" i="8"/>
  <c r="H9" i="8"/>
  <c r="D9" i="8"/>
  <c r="C34" i="7"/>
  <c r="C29" i="7" s="1"/>
  <c r="D29" i="7" s="1"/>
  <c r="C30" i="7"/>
  <c r="C28" i="7"/>
  <c r="C27" i="7" s="1"/>
  <c r="D27" i="7" s="1"/>
  <c r="H26" i="7"/>
  <c r="C26" i="7"/>
  <c r="C25" i="7" s="1"/>
  <c r="D25" i="7" s="1"/>
  <c r="G25" i="7"/>
  <c r="H25" i="7" s="1"/>
  <c r="G24" i="7"/>
  <c r="H24" i="7" s="1"/>
  <c r="D22" i="7"/>
  <c r="G21" i="7"/>
  <c r="H21" i="7" s="1"/>
  <c r="D21" i="7"/>
  <c r="G19" i="7"/>
  <c r="H18" i="7" s="1"/>
  <c r="H11" i="7"/>
  <c r="D11" i="7"/>
  <c r="D10" i="7"/>
  <c r="D9" i="6"/>
  <c r="D8" i="6" s="1"/>
  <c r="H9" i="6"/>
  <c r="H8" i="6" s="1"/>
  <c r="D11" i="6"/>
  <c r="D10" i="6" s="1"/>
  <c r="H11" i="6"/>
  <c r="H10" i="6" s="1"/>
  <c r="D13" i="6"/>
  <c r="D12" i="6" s="1"/>
  <c r="H13" i="6"/>
  <c r="H12" i="6" s="1"/>
  <c r="D15" i="6"/>
  <c r="D14" i="6" s="1"/>
  <c r="H15" i="6"/>
  <c r="H14" i="6" s="1"/>
  <c r="H20" i="6"/>
  <c r="D21" i="6"/>
  <c r="H21" i="6"/>
  <c r="D22" i="6"/>
  <c r="H22" i="6"/>
  <c r="D23" i="6"/>
  <c r="D25" i="6"/>
  <c r="D26" i="6"/>
  <c r="H26" i="6"/>
  <c r="D27" i="6"/>
  <c r="H27" i="6"/>
  <c r="D28" i="6"/>
  <c r="H28" i="6"/>
  <c r="D29" i="6"/>
  <c r="D30" i="6"/>
  <c r="D31" i="6"/>
  <c r="D32" i="6"/>
  <c r="D33" i="6"/>
  <c r="D34" i="6"/>
  <c r="D35" i="6"/>
  <c r="D36" i="6"/>
  <c r="D37" i="6"/>
  <c r="D38" i="6"/>
  <c r="D40" i="6"/>
  <c r="D39" i="6" s="1"/>
  <c r="D44" i="6"/>
  <c r="D43" i="6" s="1"/>
  <c r="D48" i="6"/>
  <c r="D47" i="6" s="1"/>
  <c r="H25" i="6" l="1"/>
  <c r="H8" i="8"/>
  <c r="H15" i="8" s="1"/>
  <c r="H24" i="8"/>
  <c r="H23" i="8" s="1"/>
  <c r="D20" i="8"/>
  <c r="D15" i="8" s="1"/>
  <c r="H20" i="8"/>
  <c r="D8" i="8"/>
  <c r="D9" i="7"/>
  <c r="D24" i="6"/>
  <c r="D20" i="6"/>
  <c r="H19" i="6"/>
  <c r="H9" i="7"/>
  <c r="H35" i="7"/>
  <c r="D24" i="7"/>
  <c r="H16" i="6"/>
  <c r="D16" i="6"/>
  <c r="H51" i="6" l="1"/>
  <c r="D28" i="8"/>
  <c r="H27" i="8"/>
  <c r="H28" i="8" s="1"/>
  <c r="D19" i="6"/>
  <c r="D36" i="7"/>
  <c r="H36" i="7" s="1"/>
  <c r="D17" i="6"/>
  <c r="D41" i="6" l="1"/>
  <c r="D45" i="6" s="1"/>
  <c r="D46" i="6" s="1"/>
  <c r="D49" i="6" l="1"/>
  <c r="D51" i="6" s="1"/>
</calcChain>
</file>

<file path=xl/sharedStrings.xml><?xml version="1.0" encoding="utf-8"?>
<sst xmlns="http://schemas.openxmlformats.org/spreadsheetml/2006/main" count="872" uniqueCount="665">
  <si>
    <t>第　５３ 期 事 業 報 告</t>
  </si>
  <si>
    <t>2月に全組合員へ出資金確認調査協力を依頼、来期1年かけて調査継続し整備いたします。</t>
  </si>
  <si>
    <t>＊ 「入会」　０社：　　　　　　　　　　＊ 「脱退」　３社：</t>
  </si>
  <si>
    <t>4/16　性能評価説明会　　　　　　　　　リノホールにて　　　15名参加</t>
  </si>
  <si>
    <t>8/23　建築高ボルト接合管理技術者【新規用】認定考査　　　　案内のみ</t>
  </si>
  <si>
    <t>10/14,11/14,12/2　下請法と下請振興法に関する説明会　　　  案内のみ</t>
  </si>
  <si>
    <t>12/4,12/5　品質管理責任者講習会　　　　　　　　　　　　　 説明・案内</t>
  </si>
  <si>
    <t>2/3　 性能評価説明会　　　　　　　　　リノホールにて　　　25名参加</t>
  </si>
  <si>
    <t>認定事業担当　　認定制度「性能評価」に関し</t>
  </si>
  <si>
    <t>WEB会議を取り入れつつ全国RJ会と連携を取り活動を行った。</t>
  </si>
  <si>
    <t>全国ＲＪ部会より依頼の山積み･受注単価調査を行った。</t>
  </si>
  <si>
    <t>Ⅰ．</t>
    <phoneticPr fontId="1"/>
  </si>
  <si>
    <t>概　況</t>
    <phoneticPr fontId="1"/>
  </si>
  <si>
    <t>Ⅱ．</t>
    <phoneticPr fontId="1"/>
  </si>
  <si>
    <t>庶　務　関　係</t>
    <phoneticPr fontId="1"/>
  </si>
  <si>
    <t>組合員数及び出資口数</t>
    <phoneticPr fontId="1"/>
  </si>
  <si>
    <t>5/28  パワーハラスメントの対処方　　　組合主催　　　　　　31名参加</t>
  </si>
  <si>
    <t>12/13　 エンドタブ講習会　　　　　　　エンドタブ協会主催　案内のみ</t>
  </si>
  <si>
    <t>1.</t>
    <phoneticPr fontId="1"/>
  </si>
  <si>
    <t>届出及び登記事項</t>
    <phoneticPr fontId="1"/>
  </si>
  <si>
    <t>会議開催</t>
    <phoneticPr fontId="1"/>
  </si>
  <si>
    <t>①</t>
    <phoneticPr fontId="1"/>
  </si>
  <si>
    <t>②</t>
    <phoneticPr fontId="1"/>
  </si>
  <si>
    <t>③</t>
    <phoneticPr fontId="1"/>
  </si>
  <si>
    <t>決算関係書類提出　　　京都府商工部　　　令和７年６月９日届出受付</t>
    <phoneticPr fontId="1"/>
  </si>
  <si>
    <t>出資総額変更登記　　  法　 務　 局　　　令和７年６月９日登記</t>
    <phoneticPr fontId="1"/>
  </si>
  <si>
    <t>代表者変更　　　　　　法　 務　 局　　　令和７年11月10日届出</t>
    <phoneticPr fontId="1"/>
  </si>
  <si>
    <t>総会　第52期通常総会　令和7年5月28日　京都ブライトンホテルにて開催</t>
    <phoneticPr fontId="1"/>
  </si>
  <si>
    <t>近畿支部会関係（理事長、佐野副理事長、事務局長）</t>
  </si>
  <si>
    <t>その他の会議（担当理事出席、開催日時等省略）</t>
  </si>
  <si>
    <t>全構協関係総会及び理事長会　　　　　　</t>
    <phoneticPr fontId="1"/>
  </si>
  <si>
    <t xml:space="preserve">④  </t>
    <phoneticPr fontId="1"/>
  </si>
  <si>
    <t>　　　</t>
    <phoneticPr fontId="1"/>
  </si>
  <si>
    <t>⑤</t>
    <phoneticPr fontId="1"/>
  </si>
  <si>
    <t>全構協事務局長会議</t>
    <phoneticPr fontId="1"/>
  </si>
  <si>
    <t>⑥</t>
    <phoneticPr fontId="1"/>
  </si>
  <si>
    <t xml:space="preserve">      </t>
    <phoneticPr fontId="1"/>
  </si>
  <si>
    <t>⑦</t>
    <phoneticPr fontId="1"/>
  </si>
  <si>
    <t>(一社)京都府溶接協会　　　　京都府溶接技術競技会</t>
    <rPh sb="1" eb="3">
      <t>イチシャ</t>
    </rPh>
    <rPh sb="4" eb="7">
      <t>キョウトフ</t>
    </rPh>
    <rPh sb="7" eb="11">
      <t>ヨウセツキョウカイ</t>
    </rPh>
    <rPh sb="15" eb="18">
      <t>キョウトフ</t>
    </rPh>
    <rPh sb="18" eb="20">
      <t>ヨウセツ</t>
    </rPh>
    <rPh sb="20" eb="22">
      <t>ギジュツ</t>
    </rPh>
    <rPh sb="22" eb="25">
      <t>キョウギカイ</t>
    </rPh>
    <phoneticPr fontId="1"/>
  </si>
  <si>
    <t>京都府建設産業団体連絡会　　京都府中小企業団体中央会　総会　</t>
    <phoneticPr fontId="1"/>
  </si>
  <si>
    <t>事務所協会 総会　　　　　   京都労働基準協会</t>
    <phoneticPr fontId="1"/>
  </si>
  <si>
    <t>Ⅲ．</t>
    <phoneticPr fontId="1"/>
  </si>
  <si>
    <t>事 業 活 動</t>
    <phoneticPr fontId="1"/>
  </si>
  <si>
    <t>組合員名簿を作成しホームページにて公開と共に郵送した。</t>
  </si>
  <si>
    <t>(1)</t>
    <phoneticPr fontId="1"/>
  </si>
  <si>
    <t>ホームページにスケジュールを掲載した。（毎月末更新）</t>
  </si>
  <si>
    <t>(2)</t>
  </si>
  <si>
    <t>(3)</t>
  </si>
  <si>
    <t>２.</t>
    <phoneticPr fontId="1"/>
  </si>
  <si>
    <t>運営共済事業委員会</t>
    <phoneticPr fontId="1"/>
  </si>
  <si>
    <t>(2)</t>
    <phoneticPr fontId="1"/>
  </si>
  <si>
    <t>大きく貢献した。</t>
    <phoneticPr fontId="1"/>
  </si>
  <si>
    <t>３.</t>
    <phoneticPr fontId="1"/>
  </si>
  <si>
    <t>技術委員会</t>
    <phoneticPr fontId="1"/>
  </si>
  <si>
    <t>①</t>
    <phoneticPr fontId="1"/>
  </si>
  <si>
    <t>②</t>
    <phoneticPr fontId="1"/>
  </si>
  <si>
    <t>建築鉄骨検査技術者（製品・超音波）講習会、試験</t>
    <phoneticPr fontId="1"/>
  </si>
  <si>
    <t>鉄骨製作管理技術者講習会，試験</t>
    <phoneticPr fontId="1"/>
  </si>
  <si>
    <t>10/6,10/7    鉄骨製作管理技術者3級　　　学科講習会(近畿支部主催)</t>
    <phoneticPr fontId="1"/>
  </si>
  <si>
    <t>10/8,10/9　  鉄骨製作管理技術者2級　　　学科講習会(近畿支部主催)</t>
    <phoneticPr fontId="1"/>
  </si>
  <si>
    <t>溶接技術者資格認定、溶接技術検定(JIS)、UＴ資格取得講習会等</t>
    <phoneticPr fontId="1"/>
  </si>
  <si>
    <t>③</t>
    <phoneticPr fontId="1"/>
  </si>
  <si>
    <t>WES.8104による資格認定、溶接技能者資格検定(JIS)及び超音波技術</t>
    <phoneticPr fontId="1"/>
  </si>
  <si>
    <t>講習会・試験等資料を開催の都度、組合員に案内・送付した。　</t>
    <phoneticPr fontId="1"/>
  </si>
  <si>
    <t>④</t>
    <phoneticPr fontId="1"/>
  </si>
  <si>
    <t>4/26　京都府溶接技術競技会</t>
    <phoneticPr fontId="1"/>
  </si>
  <si>
    <t>⑤</t>
    <phoneticPr fontId="1"/>
  </si>
  <si>
    <t>各種講習会</t>
    <phoneticPr fontId="1"/>
  </si>
  <si>
    <t>⑥</t>
    <phoneticPr fontId="1"/>
  </si>
  <si>
    <t>(4)</t>
  </si>
  <si>
    <t>全構協指定塗料は、京都府の令和７年度 目標2,200缶に対し、実績は、1,576缶に</t>
    <phoneticPr fontId="1"/>
  </si>
  <si>
    <t>就業規則、旅費規程等設立当時から手つかずになっていたものを社会保険労務士に</t>
    <phoneticPr fontId="1"/>
  </si>
  <si>
    <t>依頼し現状に則する様に見直し改正した。</t>
    <phoneticPr fontId="1"/>
  </si>
  <si>
    <t>6/16,6/17　建築鉄骨検査技術者（製　品） 学科講習会(近畿支部主催)</t>
    <phoneticPr fontId="1"/>
  </si>
  <si>
    <t>6/18,6/19 　　　　  〃　　　 （超音波） 学科講習会(近畿支部主催)</t>
    <phoneticPr fontId="1"/>
  </si>
  <si>
    <t>6/28  　　　　　　　〃   　  （製品・超音波）学科試験</t>
    <phoneticPr fontId="1"/>
  </si>
  <si>
    <t>10/18　　　　鉄骨製作管理技術者1,2級　　学科試験　</t>
    <phoneticPr fontId="1"/>
  </si>
  <si>
    <t>４.</t>
    <phoneticPr fontId="1"/>
  </si>
  <si>
    <t>支部会関係</t>
    <phoneticPr fontId="1"/>
  </si>
  <si>
    <t>(1)</t>
    <phoneticPr fontId="1"/>
  </si>
  <si>
    <t>支部会開催状況</t>
    <phoneticPr fontId="1"/>
  </si>
  <si>
    <t>各支部で以下の支部会が開催された。</t>
    <phoneticPr fontId="1"/>
  </si>
  <si>
    <t>1/23　　　 　東華菜館本店にて新年会開催　　 30名参加</t>
    <phoneticPr fontId="1"/>
  </si>
  <si>
    <t>１.</t>
    <phoneticPr fontId="1"/>
  </si>
  <si>
    <t>５.</t>
    <phoneticPr fontId="1"/>
  </si>
  <si>
    <t>青年部会関係</t>
    <phoneticPr fontId="1"/>
  </si>
  <si>
    <t>６.</t>
    <phoneticPr fontId="1"/>
  </si>
  <si>
    <t>ＲＪ部会関係</t>
    <rPh sb="2" eb="4">
      <t>ブカイ</t>
    </rPh>
    <rPh sb="4" eb="6">
      <t>カンケイ</t>
    </rPh>
    <phoneticPr fontId="1"/>
  </si>
  <si>
    <t>７.</t>
    <phoneticPr fontId="1"/>
  </si>
  <si>
    <t>その他</t>
    <phoneticPr fontId="1"/>
  </si>
  <si>
    <t>(1)</t>
    <phoneticPr fontId="1"/>
  </si>
  <si>
    <t>令和7年度性能評価（前期中間・後期）が実施され、Ｈグレード1社、</t>
    <phoneticPr fontId="1"/>
  </si>
  <si>
    <t>(2)</t>
    <phoneticPr fontId="1"/>
  </si>
  <si>
    <t>(3)</t>
    <phoneticPr fontId="1"/>
  </si>
  <si>
    <t>性能評価を申請される工場へ「技術・品質サポート」を行った。</t>
  </si>
  <si>
    <t>全鉄評による連絡会議　ＷＥＢ開催に参加　</t>
    <rPh sb="14" eb="16">
      <t>カイサイ</t>
    </rPh>
    <rPh sb="17" eb="19">
      <t>サンカ</t>
    </rPh>
    <phoneticPr fontId="1"/>
  </si>
  <si>
    <t>7/26  ZRC工法講習会(常温亜鉛メッキ)   ZRCジャパン主催　　 案内のみ</t>
    <phoneticPr fontId="1"/>
  </si>
  <si>
    <t>2/3　 AW合同受験事前説明会　　　　　  リノホールにて　　　 5名参加</t>
    <phoneticPr fontId="1"/>
  </si>
  <si>
    <t>3/13,3/14  人づくり研修会 全講協主催　　　　　　　　　　　案内のみ</t>
    <phoneticPr fontId="1"/>
  </si>
  <si>
    <t>京都</t>
    <rPh sb="0" eb="2">
      <t>キョウト</t>
    </rPh>
    <phoneticPr fontId="1"/>
  </si>
  <si>
    <t>第167回構造研究会</t>
    <rPh sb="0" eb="1">
      <t>ダイ</t>
    </rPh>
    <rPh sb="4" eb="5">
      <t>カイ</t>
    </rPh>
    <rPh sb="5" eb="7">
      <t>コウゾウ</t>
    </rPh>
    <rPh sb="7" eb="10">
      <t>ケンキュウカイ</t>
    </rPh>
    <phoneticPr fontId="1"/>
  </si>
  <si>
    <t>仙台</t>
    <rPh sb="0" eb="2">
      <t>センダイ</t>
    </rPh>
    <phoneticPr fontId="1"/>
  </si>
  <si>
    <t>会計監査</t>
    <rPh sb="0" eb="2">
      <t>カイケイ</t>
    </rPh>
    <rPh sb="2" eb="4">
      <t>カンサ</t>
    </rPh>
    <phoneticPr fontId="1"/>
  </si>
  <si>
    <t>第1回役員会　総会準備委員会</t>
    <rPh sb="0" eb="1">
      <t>ダイ</t>
    </rPh>
    <rPh sb="2" eb="3">
      <t>カイ</t>
    </rPh>
    <rPh sb="3" eb="6">
      <t>ヤクインカイ</t>
    </rPh>
    <rPh sb="7" eb="9">
      <t>ソウカイ</t>
    </rPh>
    <rPh sb="9" eb="11">
      <t>ジュンビ</t>
    </rPh>
    <rPh sb="11" eb="14">
      <t>イインカイ</t>
    </rPh>
    <phoneticPr fontId="1"/>
  </si>
  <si>
    <t>令和 6年度　近畿ブロック通常総会</t>
    <phoneticPr fontId="1"/>
  </si>
  <si>
    <t>プラザ大阪</t>
    <rPh sb="3" eb="5">
      <t>オオサカ</t>
    </rPh>
    <phoneticPr fontId="1"/>
  </si>
  <si>
    <t>京都第40期通常総会</t>
    <rPh sb="0" eb="2">
      <t>キョウト</t>
    </rPh>
    <rPh sb="2" eb="3">
      <t>ダイ</t>
    </rPh>
    <rPh sb="5" eb="6">
      <t>キ</t>
    </rPh>
    <rPh sb="6" eb="10">
      <t>ツウジョウソウカイ</t>
    </rPh>
    <phoneticPr fontId="1"/>
  </si>
  <si>
    <t>鳥久</t>
    <rPh sb="0" eb="2">
      <t>トリヒサ</t>
    </rPh>
    <phoneticPr fontId="1"/>
  </si>
  <si>
    <t>第2回　京都役員会</t>
    <rPh sb="0" eb="1">
      <t>ダイ</t>
    </rPh>
    <rPh sb="2" eb="3">
      <t>カイ</t>
    </rPh>
    <rPh sb="4" eb="9">
      <t>キョウトヤクインカイ</t>
    </rPh>
    <phoneticPr fontId="1"/>
  </si>
  <si>
    <t>4KS　ゴルフコンペ・夏期懇親会</t>
    <rPh sb="11" eb="13">
      <t>カキ</t>
    </rPh>
    <rPh sb="13" eb="15">
      <t>コンシン</t>
    </rPh>
    <rPh sb="15" eb="16">
      <t>カイ</t>
    </rPh>
    <phoneticPr fontId="1"/>
  </si>
  <si>
    <t>信楽カントリー</t>
    <rPh sb="0" eb="2">
      <t>シガラキ</t>
    </rPh>
    <phoneticPr fontId="1"/>
  </si>
  <si>
    <t>近畿ブロック役員会</t>
    <rPh sb="6" eb="9">
      <t>ヤクインカイ</t>
    </rPh>
    <phoneticPr fontId="1"/>
  </si>
  <si>
    <t>和歌山</t>
    <rPh sb="0" eb="3">
      <t>ワカヤマ</t>
    </rPh>
    <phoneticPr fontId="1"/>
  </si>
  <si>
    <t>勉強会（レーザークリーナー）</t>
    <rPh sb="0" eb="3">
      <t>ベンキョウカイ</t>
    </rPh>
    <phoneticPr fontId="1"/>
  </si>
  <si>
    <t>第3回　京都役員会</t>
    <rPh sb="2" eb="3">
      <t>カイ</t>
    </rPh>
    <phoneticPr fontId="1"/>
  </si>
  <si>
    <t>京滋交流会　ゴルフコンペ</t>
    <rPh sb="0" eb="2">
      <t>ケイジ</t>
    </rPh>
    <rPh sb="2" eb="5">
      <t>コウリュウカイ</t>
    </rPh>
    <phoneticPr fontId="1"/>
  </si>
  <si>
    <t>コムウッド</t>
    <phoneticPr fontId="1"/>
  </si>
  <si>
    <t>大阪・関西万博　見学会</t>
    <rPh sb="0" eb="2">
      <t>オオサカ</t>
    </rPh>
    <rPh sb="3" eb="5">
      <t>カンサイ</t>
    </rPh>
    <rPh sb="5" eb="7">
      <t>バンパク</t>
    </rPh>
    <rPh sb="8" eb="11">
      <t>ケンガクカイ</t>
    </rPh>
    <phoneticPr fontId="1"/>
  </si>
  <si>
    <t>大阪　夢洲</t>
    <rPh sb="0" eb="2">
      <t>オオサカ</t>
    </rPh>
    <rPh sb="3" eb="5">
      <t>ユメシマ</t>
    </rPh>
    <phoneticPr fontId="1"/>
  </si>
  <si>
    <t>構造研究会　30周年記念事業</t>
    <rPh sb="0" eb="2">
      <t>コウゾウ</t>
    </rPh>
    <rPh sb="2" eb="5">
      <t>ケンキュウカイ</t>
    </rPh>
    <rPh sb="8" eb="10">
      <t>シュウネン</t>
    </rPh>
    <rPh sb="10" eb="12">
      <t>キネン</t>
    </rPh>
    <rPh sb="12" eb="14">
      <t>ジギョウ</t>
    </rPh>
    <phoneticPr fontId="1"/>
  </si>
  <si>
    <t>第4回　京都役員会</t>
    <rPh sb="2" eb="3">
      <t>カイ</t>
    </rPh>
    <phoneticPr fontId="1"/>
  </si>
  <si>
    <t>兵庫</t>
    <rPh sb="0" eb="2">
      <t>ヒョウゴ</t>
    </rPh>
    <phoneticPr fontId="1"/>
  </si>
  <si>
    <t>忘年会</t>
    <rPh sb="0" eb="3">
      <t>ボウネンカイ</t>
    </rPh>
    <phoneticPr fontId="1"/>
  </si>
  <si>
    <t>竹香</t>
    <rPh sb="0" eb="1">
      <t>タケ</t>
    </rPh>
    <rPh sb="1" eb="2">
      <t>カオル</t>
    </rPh>
    <phoneticPr fontId="1"/>
  </si>
  <si>
    <t>4KS忘年会</t>
    <rPh sb="3" eb="6">
      <t>ボウネンカイ</t>
    </rPh>
    <phoneticPr fontId="1"/>
  </si>
  <si>
    <t>ノズルチップ回収事業</t>
    <rPh sb="6" eb="8">
      <t>カイシュウ</t>
    </rPh>
    <rPh sb="8" eb="10">
      <t>ジギョウ</t>
    </rPh>
    <phoneticPr fontId="1"/>
  </si>
  <si>
    <t>令和8年（2026年）</t>
    <rPh sb="0" eb="2">
      <t>レイワ</t>
    </rPh>
    <rPh sb="3" eb="4">
      <t>ネン</t>
    </rPh>
    <rPh sb="9" eb="10">
      <t>ネン</t>
    </rPh>
    <phoneticPr fontId="1"/>
  </si>
  <si>
    <t>第5回　京都役員会</t>
    <rPh sb="2" eb="3">
      <t>カイ</t>
    </rPh>
    <phoneticPr fontId="1"/>
  </si>
  <si>
    <t>全国会長会議　全構協意見交換会</t>
    <rPh sb="0" eb="2">
      <t>ゼンコク</t>
    </rPh>
    <rPh sb="2" eb="6">
      <t>カイチョウカイギ</t>
    </rPh>
    <rPh sb="7" eb="10">
      <t>ゼンコウキョウ</t>
    </rPh>
    <rPh sb="10" eb="12">
      <t>イケン</t>
    </rPh>
    <rPh sb="12" eb="15">
      <t>コウカンカイ</t>
    </rPh>
    <phoneticPr fontId="1"/>
  </si>
  <si>
    <t>東京</t>
    <rPh sb="0" eb="2">
      <t>トウキョウ</t>
    </rPh>
    <phoneticPr fontId="1"/>
  </si>
  <si>
    <t>近畿ブロック事業　勉強会　大東精機工場見学　役員会</t>
    <rPh sb="0" eb="2">
      <t>キンキ</t>
    </rPh>
    <rPh sb="6" eb="8">
      <t>ジギョウ</t>
    </rPh>
    <rPh sb="9" eb="12">
      <t>ベンキョウカイ</t>
    </rPh>
    <rPh sb="13" eb="17">
      <t>ダイトウセイキ</t>
    </rPh>
    <rPh sb="17" eb="19">
      <t>コウジョウ</t>
    </rPh>
    <rPh sb="19" eb="21">
      <t>ケンガク</t>
    </rPh>
    <rPh sb="22" eb="25">
      <t>ヤクインカイ</t>
    </rPh>
    <phoneticPr fontId="1"/>
  </si>
  <si>
    <t>大阪</t>
    <rPh sb="0" eb="2">
      <t>オオサカ</t>
    </rPh>
    <phoneticPr fontId="1"/>
  </si>
  <si>
    <t>第6回　京都役員会</t>
    <rPh sb="2" eb="3">
      <t>カイ</t>
    </rPh>
    <phoneticPr fontId="1"/>
  </si>
  <si>
    <t>令和7年（2025年）</t>
  </si>
  <si>
    <t>構造研究会　合同花見会</t>
  </si>
  <si>
    <t>全国組織、近畿ブロックへ積極的に参加し、京都青年部会ともに以下活発な活動</t>
    <phoneticPr fontId="1"/>
  </si>
  <si>
    <t>がなされた。</t>
    <phoneticPr fontId="1"/>
  </si>
  <si>
    <t>㈱ショーテック</t>
    <phoneticPr fontId="1"/>
  </si>
  <si>
    <t>㈲桑原鉄工</t>
    <rPh sb="1" eb="3">
      <t>クワバラ</t>
    </rPh>
    <rPh sb="3" eb="5">
      <t>テッコウ</t>
    </rPh>
    <phoneticPr fontId="1"/>
  </si>
  <si>
    <t>3名参加</t>
  </si>
  <si>
    <t>① </t>
  </si>
  <si>
    <t>全国Ｒ･Ｊグレード部会</t>
    <phoneticPr fontId="1"/>
  </si>
  <si>
    <t xml:space="preserve">京都役員会   　　　　　　　　　　　　　           </t>
    <phoneticPr fontId="1"/>
  </si>
  <si>
    <t>京都RJ会 第20回通常総会　　京都ブライトンホテル　</t>
    <phoneticPr fontId="1"/>
  </si>
  <si>
    <t xml:space="preserve">山積み・受注単価等調査票送付　　　　　　　 　　　 </t>
    <phoneticPr fontId="1"/>
  </si>
  <si>
    <t xml:space="preserve">山積み・受注単価等調査結果送付　　　　　　　　　  </t>
    <phoneticPr fontId="1"/>
  </si>
  <si>
    <t>3名参加</t>
    <phoneticPr fontId="1"/>
  </si>
  <si>
    <t xml:space="preserve">京都市陳情　柳原理事長・山本副理事長・事務局長　　　 </t>
    <phoneticPr fontId="1"/>
  </si>
  <si>
    <t xml:space="preserve">   </t>
    <phoneticPr fontId="1"/>
  </si>
  <si>
    <t>計５回開催</t>
    <phoneticPr fontId="1"/>
  </si>
  <si>
    <t>計８回開催</t>
    <phoneticPr fontId="1"/>
  </si>
  <si>
    <t>計４回参加</t>
    <phoneticPr fontId="1"/>
  </si>
  <si>
    <t>計３回参加</t>
    <phoneticPr fontId="1"/>
  </si>
  <si>
    <t>理事役員会　4/16,8/1,10/27,1/23,3/11</t>
    <phoneticPr fontId="1"/>
  </si>
  <si>
    <t xml:space="preserve">四役会　4/10,5/15,6/16,7/23,10/16,12/11,1/6,3/4 </t>
    <phoneticPr fontId="1"/>
  </si>
  <si>
    <t>6/13　　 第58回通常総会　全鉄評第17回定時株主総会</t>
    <phoneticPr fontId="1"/>
  </si>
  <si>
    <t>1/16 　　全国理事長会</t>
    <phoneticPr fontId="1"/>
  </si>
  <si>
    <t>4/11　　 事務局長</t>
    <phoneticPr fontId="1"/>
  </si>
  <si>
    <t xml:space="preserve">6/5,9/18,12/5,3/19　  近畿支部会 </t>
    <phoneticPr fontId="1"/>
  </si>
  <si>
    <t>9/18,3/19　　　　　　 近畿理事長会</t>
    <phoneticPr fontId="1"/>
  </si>
  <si>
    <t>12/5　　　　　　　　　鉄構交流会</t>
    <phoneticPr fontId="1"/>
  </si>
  <si>
    <t>6/6,9/18　   　　　　 近畿地方整備局との意見交換会</t>
    <phoneticPr fontId="1"/>
  </si>
  <si>
    <t>4/4,6/14,2/25　　     事務局長会議　</t>
    <phoneticPr fontId="1"/>
  </si>
  <si>
    <t>計１回参加</t>
    <phoneticPr fontId="1"/>
  </si>
  <si>
    <t>計２回参加</t>
    <phoneticPr fontId="1"/>
  </si>
  <si>
    <t>10/4～5　近畿ブロック事業　勉強会　意見交換会</t>
    <rPh sb="21" eb="23">
      <t>ジギョウベンキョウカイイケンコウカンカイ</t>
    </rPh>
    <phoneticPr fontId="1"/>
  </si>
  <si>
    <t>参加数</t>
    <rPh sb="0" eb="2">
      <t>サンカ</t>
    </rPh>
    <rPh sb="2" eb="3">
      <t>スウ</t>
    </rPh>
    <phoneticPr fontId="1"/>
  </si>
  <si>
    <t>Ｍグレード１社、Ｒグレード１社が更新し、新規でＲグレード２社が認定された。</t>
    <phoneticPr fontId="1"/>
  </si>
  <si>
    <t>以下、項目ごとに報告する。</t>
    <rPh sb="0" eb="2">
      <t>イカ</t>
    </rPh>
    <rPh sb="3" eb="5">
      <t>コウモク</t>
    </rPh>
    <rPh sb="8" eb="10">
      <t>ホウコク</t>
    </rPh>
    <phoneticPr fontId="1"/>
  </si>
  <si>
    <t>2025年の鉄骨業界は、建設需要の低迷と資材価格高騰、深刻な人手不足により鉄骨需要量</t>
    <rPh sb="41" eb="42">
      <t>リョウ</t>
    </rPh>
    <phoneticPr fontId="1"/>
  </si>
  <si>
    <r>
      <t>は、4年連続で前年を下回り340万〜350万トン程度まで縮小し｢底ばい｣状態が続きました</t>
    </r>
    <r>
      <rPr>
        <sz val="12"/>
        <color rgb="FF0A0A0A"/>
        <rFont val="ＭＳ 明朝"/>
        <family val="1"/>
        <charset val="128"/>
      </rPr>
      <t>。</t>
    </r>
    <rPh sb="42" eb="43">
      <t>ツヅ</t>
    </rPh>
    <phoneticPr fontId="1"/>
  </si>
  <si>
    <t>また、鉄鋼原料やエネルギー価格の高止まりにより、鋼材価格が軟調(高いまま)に推移し</t>
    <phoneticPr fontId="1"/>
  </si>
  <si>
    <t>ている中、国政による木造建築の推進施策もあいまり、鉄骨重要を押し下げ厳しい経営環</t>
    <rPh sb="5" eb="7">
      <t>コクセイ</t>
    </rPh>
    <rPh sb="10" eb="12">
      <t>モクゾウ</t>
    </rPh>
    <rPh sb="12" eb="14">
      <t>ケンチク</t>
    </rPh>
    <rPh sb="15" eb="17">
      <t>スイシン</t>
    </rPh>
    <rPh sb="17" eb="19">
      <t>シサク</t>
    </rPh>
    <rPh sb="25" eb="27">
      <t>テッコツ</t>
    </rPh>
    <rPh sb="27" eb="29">
      <t>ジュウヨウ</t>
    </rPh>
    <rPh sb="30" eb="31">
      <t>オ</t>
    </rPh>
    <rPh sb="32" eb="33">
      <t>サ</t>
    </rPh>
    <phoneticPr fontId="1"/>
  </si>
  <si>
    <t>境となった。そのため、全構恊、近畿支部会との連携を図り、公共工事のＳ造化及び担い</t>
    <rPh sb="0" eb="1">
      <t>キョウ</t>
    </rPh>
    <rPh sb="11" eb="14">
      <t>ゼンコウキョウ</t>
    </rPh>
    <rPh sb="15" eb="20">
      <t>キンキシブカイ</t>
    </rPh>
    <rPh sb="22" eb="24">
      <t>レンケイ</t>
    </rPh>
    <rPh sb="25" eb="26">
      <t>ハカ</t>
    </rPh>
    <rPh sb="28" eb="32">
      <t>コウキョウコウジ</t>
    </rPh>
    <rPh sb="34" eb="36">
      <t>ゾウカ</t>
    </rPh>
    <rPh sb="36" eb="37">
      <t>オヨ</t>
    </rPh>
    <rPh sb="38" eb="39">
      <t>ニナ</t>
    </rPh>
    <phoneticPr fontId="1"/>
  </si>
  <si>
    <t>経営情報、技術資料を提供し組合員の経営活動の助力となるよう努めた。</t>
    <rPh sb="0" eb="2">
      <t>ケイエイ</t>
    </rPh>
    <phoneticPr fontId="1"/>
  </si>
  <si>
    <t>手3法の促進など、行政への陳情及び、商社・流通等の鉄骨関連業界との情報交換を行い、</t>
    <rPh sb="0" eb="1">
      <t>テ</t>
    </rPh>
    <rPh sb="15" eb="16">
      <t>オヨ</t>
    </rPh>
    <rPh sb="18" eb="20">
      <t>ショウシャ</t>
    </rPh>
    <rPh sb="21" eb="23">
      <t>リュウツウ</t>
    </rPh>
    <rPh sb="23" eb="24">
      <t>トウ</t>
    </rPh>
    <rPh sb="25" eb="27">
      <t>テッコツ</t>
    </rPh>
    <rPh sb="27" eb="29">
      <t>カンレン</t>
    </rPh>
    <rPh sb="29" eb="31">
      <t>ギョウカイ</t>
    </rPh>
    <rPh sb="33" eb="35">
      <t>ジョウホウ</t>
    </rPh>
    <rPh sb="35" eb="37">
      <t>コウカン</t>
    </rPh>
    <rPh sb="38" eb="39">
      <t>オコナ</t>
    </rPh>
    <phoneticPr fontId="1"/>
  </si>
  <si>
    <t>金額は42,320万円であった。達成率は94％と未達になった</t>
    <phoneticPr fontId="1"/>
  </si>
  <si>
    <t>カッテイングシステムの鋸刃（protector）の販売手数料は、12,196円であった。</t>
    <phoneticPr fontId="1"/>
  </si>
  <si>
    <t>その他キリンビバレッジサービス㈱の自販機、20,610円の手数料を得た。</t>
    <phoneticPr fontId="1"/>
  </si>
  <si>
    <t>以上、合計823,669円が組合員各位のご努力で貴重な財源となり、事業収入として</t>
    <phoneticPr fontId="1"/>
  </si>
  <si>
    <t>中央会推進の集団扱保険制度「グループ傷害保険」の事務手数料として､20,298円</t>
    <phoneticPr fontId="1"/>
  </si>
  <si>
    <t>を得た｡センクシア㈱のハイリングⅡの販売手数料として314,017円を得た｡</t>
    <phoneticPr fontId="1"/>
  </si>
  <si>
    <t>第34回 全国鐵構工業協会青年部会 通常総会・会長会議</t>
    <rPh sb="23" eb="27">
      <t>カイチョウカイギ</t>
    </rPh>
    <phoneticPr fontId="1"/>
  </si>
  <si>
    <t>事務手数料・組合配当金は､合わせて230,430円であった。全構協の指定商品アマダ</t>
    <phoneticPr fontId="1"/>
  </si>
  <si>
    <t>全構協指定塗料の販売手数料・還元金は､合わせて226,118円であった。生命共済の</t>
    <rPh sb="8" eb="10">
      <t>ハンバイ</t>
    </rPh>
    <rPh sb="10" eb="13">
      <t>テスウリョウ</t>
    </rPh>
    <rPh sb="14" eb="17">
      <t>カンゲンキン</t>
    </rPh>
    <rPh sb="19" eb="20">
      <t>ア</t>
    </rPh>
    <rPh sb="30" eb="31">
      <t>エン</t>
    </rPh>
    <rPh sb="36" eb="38">
      <t>セイメイ</t>
    </rPh>
    <rPh sb="38" eb="40">
      <t>キョウサイ</t>
    </rPh>
    <phoneticPr fontId="1"/>
  </si>
  <si>
    <t>② </t>
    <phoneticPr fontId="1"/>
  </si>
  <si>
    <t>第23回　通常総会　アルカディア市ケ谷（東京都千代田区）　　</t>
    <rPh sb="0" eb="1">
      <t>ダイ</t>
    </rPh>
    <rPh sb="3" eb="4">
      <t>カイ</t>
    </rPh>
    <phoneticPr fontId="1"/>
  </si>
  <si>
    <t>工場見学　　株式会社サンベルコ　（岡山県）　　　　　</t>
    <phoneticPr fontId="1"/>
  </si>
  <si>
    <t>工場見学　㈱三栄建設鉄工事業部</t>
    <rPh sb="0" eb="4">
      <t>コウジョウケンガク</t>
    </rPh>
    <rPh sb="6" eb="8">
      <t>サンエイ</t>
    </rPh>
    <rPh sb="8" eb="10">
      <t>ケンセツ</t>
    </rPh>
    <rPh sb="10" eb="12">
      <t>テッコウ</t>
    </rPh>
    <rPh sb="12" eb="14">
      <t>ジギョウ</t>
    </rPh>
    <rPh sb="14" eb="15">
      <t>ブ</t>
    </rPh>
    <phoneticPr fontId="1"/>
  </si>
  <si>
    <t>6/5,12/4</t>
    <phoneticPr fontId="1"/>
  </si>
  <si>
    <t>7/31,2/9</t>
    <phoneticPr fontId="1"/>
  </si>
  <si>
    <t>京都RJ会交流会</t>
    <rPh sb="0" eb="2">
      <t>キョウト</t>
    </rPh>
    <rPh sb="4" eb="5">
      <t>カイ</t>
    </rPh>
    <rPh sb="5" eb="8">
      <t>コウリュウカイ</t>
    </rPh>
    <phoneticPr fontId="1"/>
  </si>
  <si>
    <t>計5回 WEB</t>
    <phoneticPr fontId="1"/>
  </si>
  <si>
    <t>京都府陳情  佐野副理事長・橋本副理事長・事務局長　</t>
    <phoneticPr fontId="1"/>
  </si>
  <si>
    <t>令 和 ７ 年 度（ 第５３期 ）</t>
  </si>
  <si>
    <t>京都府鉄構工業協同組合通常総会</t>
  </si>
  <si>
    <t>Ⅰ.</t>
    <phoneticPr fontId="1"/>
  </si>
  <si>
    <t>総　会　次　第</t>
    <rPh sb="0" eb="1">
      <t>ソウ</t>
    </rPh>
    <rPh sb="2" eb="3">
      <t>カイ</t>
    </rPh>
    <rPh sb="4" eb="5">
      <t>ツギ</t>
    </rPh>
    <rPh sb="6" eb="7">
      <t>ダイ</t>
    </rPh>
    <phoneticPr fontId="1"/>
  </si>
  <si>
    <t>総会</t>
    <rPh sb="0" eb="1">
      <t>ソウ</t>
    </rPh>
    <phoneticPr fontId="1"/>
  </si>
  <si>
    <t>開会挨拶</t>
    <rPh sb="0" eb="1">
      <t>カイ</t>
    </rPh>
    <rPh sb="1" eb="2">
      <t>カイ</t>
    </rPh>
    <rPh sb="2" eb="3">
      <t>アイ</t>
    </rPh>
    <rPh sb="3" eb="4">
      <t>サツ</t>
    </rPh>
    <phoneticPr fontId="1"/>
  </si>
  <si>
    <t>理事長挨拶</t>
    <phoneticPr fontId="1"/>
  </si>
  <si>
    <t>　</t>
    <phoneticPr fontId="1"/>
  </si>
  <si>
    <t>議長選出</t>
    <phoneticPr fontId="1"/>
  </si>
  <si>
    <t>議案審議</t>
    <phoneticPr fontId="1"/>
  </si>
  <si>
    <t>　　　　　</t>
    <phoneticPr fontId="1"/>
  </si>
  <si>
    <t>第１号議案　</t>
    <phoneticPr fontId="1"/>
  </si>
  <si>
    <t>第53期事業報告及び決算報告並びに利益処分案承認の件</t>
  </si>
  <si>
    <t>第２号議案</t>
    <phoneticPr fontId="1"/>
  </si>
  <si>
    <t>賦課金・手数料の額及び徴収方法決定の件</t>
    <phoneticPr fontId="1"/>
  </si>
  <si>
    <t>第３号議案</t>
    <phoneticPr fontId="1"/>
  </si>
  <si>
    <t>第54期事業計画案並びに収支予算書案承認の件</t>
    <phoneticPr fontId="1"/>
  </si>
  <si>
    <t>第４号議案</t>
    <phoneticPr fontId="1"/>
  </si>
  <si>
    <t>組合借入金の残高最高限度額決定の件</t>
    <phoneticPr fontId="1"/>
  </si>
  <si>
    <t>理事、監事任期満了に伴う役員改選の件</t>
    <phoneticPr fontId="1"/>
  </si>
  <si>
    <t>報告事項　</t>
    <phoneticPr fontId="1"/>
  </si>
  <si>
    <t>組合脱会社　　　　</t>
    <phoneticPr fontId="1"/>
  </si>
  <si>
    <t>出資金に関する調査報告について</t>
  </si>
  <si>
    <t>閉会挨拶</t>
    <rPh sb="0" eb="2">
      <t>ヘイカイ</t>
    </rPh>
    <rPh sb="2" eb="4">
      <t>アイサツ</t>
    </rPh>
    <phoneticPr fontId="1"/>
  </si>
  <si>
    <t xml:space="preserve">報 告 会 </t>
    <phoneticPr fontId="1"/>
  </si>
  <si>
    <t>1) 品質管理体制等の定期報告とマイページについて</t>
  </si>
  <si>
    <t>2) 性能評価の失効につて</t>
  </si>
  <si>
    <t>⑧</t>
    <phoneticPr fontId="1"/>
  </si>
  <si>
    <t>第一回　役 員 会</t>
    <phoneticPr fontId="1"/>
  </si>
  <si>
    <t>休　　  憩</t>
    <rPh sb="0" eb="1">
      <t>キュウ</t>
    </rPh>
    <rPh sb="5" eb="6">
      <t>イコイ</t>
    </rPh>
    <phoneticPr fontId="1"/>
  </si>
  <si>
    <t>　　</t>
    <phoneticPr fontId="1"/>
  </si>
  <si>
    <t>懇親会</t>
    <rPh sb="0" eb="3">
      <t>コンシンカイ</t>
    </rPh>
    <phoneticPr fontId="1"/>
  </si>
  <si>
    <t>　　　　</t>
    <phoneticPr fontId="1"/>
  </si>
  <si>
    <t>開宴挨拶</t>
    <phoneticPr fontId="1"/>
  </si>
  <si>
    <t>新理事長挨拶</t>
    <phoneticPr fontId="1"/>
  </si>
  <si>
    <t>新役員紹介</t>
    <phoneticPr fontId="1"/>
  </si>
  <si>
    <t>来賓・賛助会員・共済関係各社紹介</t>
    <phoneticPr fontId="1"/>
  </si>
  <si>
    <t>来賓祝辞　</t>
    <phoneticPr fontId="1"/>
  </si>
  <si>
    <t>乾杯　</t>
    <phoneticPr fontId="1"/>
  </si>
  <si>
    <t>閉宴挨拶　</t>
    <phoneticPr fontId="1"/>
  </si>
  <si>
    <t>Ⅱ.</t>
    <phoneticPr fontId="1"/>
  </si>
  <si>
    <t>会議の目的事項</t>
    <phoneticPr fontId="1"/>
  </si>
  <si>
    <t>第１号議案　　</t>
    <phoneticPr fontId="1"/>
  </si>
  <si>
    <t>第５３期事業報告及び決算報告並びに利益処分案承認の件</t>
  </si>
  <si>
    <t>第２号議案　　</t>
    <phoneticPr fontId="1"/>
  </si>
  <si>
    <t>令和８年度賦課金等の金額及び徴収方法決定の件</t>
  </si>
  <si>
    <t>令和８年度における月額賦課金を次の通り賦課し、その徴収は</t>
    <phoneticPr fontId="1"/>
  </si>
  <si>
    <t>月毎、半期毎又は全期一括にて徴収する。</t>
  </si>
  <si>
    <t>賦　課　基　準</t>
  </si>
  <si>
    <t>賦　課　金</t>
  </si>
  <si>
    <t>教育情報賦課金</t>
  </si>
  <si>
    <t>月 額 合 計</t>
  </si>
  <si>
    <t>全構協　Ｈ</t>
  </si>
  <si>
    <t>\ 71,500－</t>
    <phoneticPr fontId="1"/>
  </si>
  <si>
    <t>\　500－</t>
  </si>
  <si>
    <t>\ 72,000－</t>
    <phoneticPr fontId="1"/>
  </si>
  <si>
    <t>全構協　Ｍ</t>
  </si>
  <si>
    <t>\ 30,400－</t>
    <phoneticPr fontId="1"/>
  </si>
  <si>
    <t xml:space="preserve"> \ 30,900－</t>
  </si>
  <si>
    <t>全構協　Ｒ</t>
  </si>
  <si>
    <t>\ 21,100－</t>
    <phoneticPr fontId="1"/>
  </si>
  <si>
    <t xml:space="preserve"> \ 21,600－</t>
    <phoneticPr fontId="1"/>
  </si>
  <si>
    <t>全構協　Ｊ</t>
  </si>
  <si>
    <t>\ 16,700－</t>
    <phoneticPr fontId="1"/>
  </si>
  <si>
    <t xml:space="preserve"> \ 17,200－</t>
  </si>
  <si>
    <t>その他の組合員</t>
  </si>
  <si>
    <t>\ 11,000－</t>
    <phoneticPr fontId="1"/>
  </si>
  <si>
    <t xml:space="preserve"> \ 11,500－</t>
  </si>
  <si>
    <t>加入手数料は１社当たり３０万円とし、その徴収は入会時に一括</t>
    <phoneticPr fontId="1"/>
  </si>
  <si>
    <t xml:space="preserve">　 </t>
    <phoneticPr fontId="1"/>
  </si>
  <si>
    <t>又は年内に分割（要相談）して徴収する。</t>
    <phoneticPr fontId="1"/>
  </si>
  <si>
    <t xml:space="preserve">      　　</t>
    <phoneticPr fontId="1"/>
  </si>
  <si>
    <t>特別賦課金は月額３千円とし、一括して徴収する。</t>
    <phoneticPr fontId="1"/>
  </si>
  <si>
    <t>第３号議案　　</t>
    <phoneticPr fontId="1"/>
  </si>
  <si>
    <t>第５４期事業計画案及び収支予算案承認の件</t>
    <phoneticPr fontId="1"/>
  </si>
  <si>
    <t>第４号議案　　</t>
    <phoneticPr fontId="1"/>
  </si>
  <si>
    <t>令和８年度組合借入金残高最高限度額決定の件</t>
  </si>
  <si>
    <t xml:space="preserve">  　　　　　　　</t>
    <phoneticPr fontId="1"/>
  </si>
  <si>
    <t>令和８年度中に於ける組合借入金の残高最高限度は､ 金.五億円とする。</t>
  </si>
  <si>
    <t>第５号議案　　</t>
    <phoneticPr fontId="1"/>
  </si>
  <si>
    <t>理事、監事任期満了に伴う役員改選の件</t>
  </si>
  <si>
    <t>第　５３　期</t>
    <rPh sb="0" eb="1">
      <t>ダイ</t>
    </rPh>
    <rPh sb="5" eb="6">
      <t>キ</t>
    </rPh>
    <phoneticPr fontId="1"/>
  </si>
  <si>
    <t>事業・決算報告書</t>
    <rPh sb="0" eb="2">
      <t>ジギョウ</t>
    </rPh>
    <rPh sb="3" eb="5">
      <t>ケッサン</t>
    </rPh>
    <rPh sb="5" eb="8">
      <t>ホウコクショ</t>
    </rPh>
    <phoneticPr fontId="1"/>
  </si>
  <si>
    <t>京都府鉄構工業協同組合</t>
  </si>
  <si>
    <t>京都府鉄構工業協同組合　</t>
    <rPh sb="0" eb="11">
      <t>キョウト</t>
    </rPh>
    <phoneticPr fontId="1"/>
  </si>
  <si>
    <t>自</t>
    <rPh sb="0" eb="1">
      <t>ジ</t>
    </rPh>
    <phoneticPr fontId="1"/>
  </si>
  <si>
    <t>至</t>
    <rPh sb="0" eb="1">
      <t>イタル</t>
    </rPh>
    <phoneticPr fontId="1"/>
  </si>
  <si>
    <t>令和　７年</t>
    <rPh sb="0" eb="2">
      <t>レイワ</t>
    </rPh>
    <rPh sb="4" eb="5">
      <t>ネン</t>
    </rPh>
    <phoneticPr fontId="1"/>
  </si>
  <si>
    <t>３月　３１日</t>
    <rPh sb="1" eb="2">
      <t>ガツ</t>
    </rPh>
    <rPh sb="5" eb="6">
      <t>ニチ</t>
    </rPh>
    <phoneticPr fontId="1"/>
  </si>
  <si>
    <t>　４月　　１日</t>
    <rPh sb="2" eb="3">
      <t>ガツ</t>
    </rPh>
    <rPh sb="6" eb="7">
      <t>ニチ</t>
    </rPh>
    <phoneticPr fontId="1"/>
  </si>
  <si>
    <t>令和　８年</t>
    <rPh sb="0" eb="2">
      <t>レイワ</t>
    </rPh>
    <rPh sb="4" eb="5">
      <t>ネン</t>
    </rPh>
    <phoneticPr fontId="1"/>
  </si>
  <si>
    <t>損　 益 　計　 算　 書</t>
    <rPh sb="0" eb="1">
      <t>ソン</t>
    </rPh>
    <rPh sb="3" eb="4">
      <t>エキ</t>
    </rPh>
    <rPh sb="6" eb="7">
      <t>ケイ</t>
    </rPh>
    <rPh sb="9" eb="10">
      <t>ザン</t>
    </rPh>
    <rPh sb="12" eb="13">
      <t>ショ</t>
    </rPh>
    <phoneticPr fontId="23"/>
  </si>
  <si>
    <t>（令和　７年　４月　１日　から　令和　８年　３月 ３１日　まで）</t>
    <rPh sb="1" eb="3">
      <t>レイワ</t>
    </rPh>
    <rPh sb="5" eb="6">
      <t>ネン</t>
    </rPh>
    <rPh sb="8" eb="9">
      <t>ガツ</t>
    </rPh>
    <rPh sb="11" eb="12">
      <t>ニチ</t>
    </rPh>
    <rPh sb="16" eb="18">
      <t>レイワ</t>
    </rPh>
    <rPh sb="20" eb="21">
      <t>ネン</t>
    </rPh>
    <phoneticPr fontId="23"/>
  </si>
  <si>
    <t>（単位：円）</t>
    <rPh sb="1" eb="3">
      <t>タンイ</t>
    </rPh>
    <rPh sb="4" eb="5">
      <t>エン</t>
    </rPh>
    <phoneticPr fontId="23"/>
  </si>
  <si>
    <t>借方</t>
    <rPh sb="0" eb="2">
      <t>カリカタ</t>
    </rPh>
    <phoneticPr fontId="23"/>
  </si>
  <si>
    <t>貸方</t>
    <rPh sb="0" eb="2">
      <t>カシカタ</t>
    </rPh>
    <phoneticPr fontId="23"/>
  </si>
  <si>
    <t>科目</t>
    <rPh sb="0" eb="2">
      <t>カモク</t>
    </rPh>
    <phoneticPr fontId="23"/>
  </si>
  <si>
    <t>金額</t>
    <rPh sb="0" eb="2">
      <t>キンガク</t>
    </rPh>
    <phoneticPr fontId="23"/>
  </si>
  <si>
    <t>（事業費用の部）</t>
    <rPh sb="1" eb="3">
      <t>ジギョウ</t>
    </rPh>
    <rPh sb="3" eb="5">
      <t>ヒヨウ</t>
    </rPh>
    <rPh sb="6" eb="7">
      <t>ブ</t>
    </rPh>
    <phoneticPr fontId="27"/>
  </si>
  <si>
    <t>（事業収益の部）</t>
    <rPh sb="1" eb="3">
      <t>ジギョウ</t>
    </rPh>
    <rPh sb="3" eb="5">
      <t>シュウエキ</t>
    </rPh>
    <rPh sb="6" eb="7">
      <t>ブ</t>
    </rPh>
    <phoneticPr fontId="27"/>
  </si>
  <si>
    <t>Ⅰ</t>
    <phoneticPr fontId="27"/>
  </si>
  <si>
    <t>認定事業費用</t>
    <rPh sb="0" eb="2">
      <t>ニンテイ</t>
    </rPh>
    <rPh sb="2" eb="4">
      <t>ジギョウ</t>
    </rPh>
    <rPh sb="4" eb="6">
      <t>ヒヨウ</t>
    </rPh>
    <phoneticPr fontId="23"/>
  </si>
  <si>
    <t>認定事業収益</t>
    <rPh sb="0" eb="2">
      <t>ニンテイ</t>
    </rPh>
    <rPh sb="2" eb="4">
      <t>ジギョウ</t>
    </rPh>
    <rPh sb="4" eb="6">
      <t>シュウエキ</t>
    </rPh>
    <phoneticPr fontId="23"/>
  </si>
  <si>
    <t>認定事業費</t>
    <rPh sb="0" eb="2">
      <t>ニンテイ</t>
    </rPh>
    <rPh sb="2" eb="4">
      <t>ジギョウ</t>
    </rPh>
    <phoneticPr fontId="27"/>
  </si>
  <si>
    <t>認定事業収入</t>
    <rPh sb="0" eb="2">
      <t>ニンテイ</t>
    </rPh>
    <rPh sb="2" eb="4">
      <t>ジギョウ</t>
    </rPh>
    <rPh sb="4" eb="6">
      <t>シュウニュウ</t>
    </rPh>
    <phoneticPr fontId="27"/>
  </si>
  <si>
    <t>Ⅱ</t>
    <phoneticPr fontId="27"/>
  </si>
  <si>
    <t>資材事業費用</t>
    <rPh sb="0" eb="2">
      <t>シザイ</t>
    </rPh>
    <rPh sb="2" eb="4">
      <t>ジギョウ</t>
    </rPh>
    <rPh sb="4" eb="6">
      <t>ヒヨウ</t>
    </rPh>
    <phoneticPr fontId="23"/>
  </si>
  <si>
    <t>資材事業収益</t>
    <rPh sb="0" eb="2">
      <t>シザイ</t>
    </rPh>
    <rPh sb="2" eb="4">
      <t>ジギョウ</t>
    </rPh>
    <rPh sb="4" eb="6">
      <t>シュウエキ</t>
    </rPh>
    <phoneticPr fontId="23"/>
  </si>
  <si>
    <t>資材事業費</t>
    <rPh sb="0" eb="2">
      <t>シザイ</t>
    </rPh>
    <rPh sb="2" eb="4">
      <t>ジギョウ</t>
    </rPh>
    <rPh sb="4" eb="5">
      <t>ヒ</t>
    </rPh>
    <phoneticPr fontId="27"/>
  </si>
  <si>
    <t>資材事業収入</t>
    <rPh sb="0" eb="2">
      <t>シザイ</t>
    </rPh>
    <rPh sb="2" eb="4">
      <t>ジギョウ</t>
    </rPh>
    <rPh sb="4" eb="6">
      <t>シュウニュウ</t>
    </rPh>
    <phoneticPr fontId="27"/>
  </si>
  <si>
    <t>Ⅲ</t>
    <phoneticPr fontId="27"/>
  </si>
  <si>
    <t>教育事業費用</t>
    <rPh sb="0" eb="2">
      <t>キョウイク</t>
    </rPh>
    <rPh sb="2" eb="4">
      <t>ジギョウ</t>
    </rPh>
    <rPh sb="4" eb="6">
      <t>ヒヨウ</t>
    </rPh>
    <phoneticPr fontId="23"/>
  </si>
  <si>
    <t>教育事業収益</t>
    <rPh sb="0" eb="2">
      <t>キョウイク</t>
    </rPh>
    <rPh sb="2" eb="4">
      <t>ジギョウ</t>
    </rPh>
    <rPh sb="4" eb="6">
      <t>シュウエキ</t>
    </rPh>
    <phoneticPr fontId="23"/>
  </si>
  <si>
    <t>教育事業収入</t>
    <rPh sb="0" eb="2">
      <t>キョウイク</t>
    </rPh>
    <rPh sb="2" eb="4">
      <t>ジギョウ</t>
    </rPh>
    <rPh sb="4" eb="6">
      <t>シュウニュウ</t>
    </rPh>
    <phoneticPr fontId="27"/>
  </si>
  <si>
    <t>Ⅳ</t>
    <phoneticPr fontId="27"/>
  </si>
  <si>
    <t>福利厚生事業費用</t>
    <rPh sb="0" eb="2">
      <t>フクリ</t>
    </rPh>
    <rPh sb="2" eb="4">
      <t>コウセイ</t>
    </rPh>
    <rPh sb="4" eb="6">
      <t>ジギョウ</t>
    </rPh>
    <rPh sb="6" eb="8">
      <t>ヒヨウ</t>
    </rPh>
    <phoneticPr fontId="23"/>
  </si>
  <si>
    <t>福利事業収益</t>
    <rPh sb="0" eb="2">
      <t>フクリ</t>
    </rPh>
    <rPh sb="2" eb="4">
      <t>ジギョウ</t>
    </rPh>
    <rPh sb="4" eb="6">
      <t>シュウエキ</t>
    </rPh>
    <phoneticPr fontId="23"/>
  </si>
  <si>
    <t>福利事業収入</t>
    <rPh sb="0" eb="2">
      <t>フクリ</t>
    </rPh>
    <rPh sb="2" eb="4">
      <t>ジギョウ</t>
    </rPh>
    <rPh sb="4" eb="6">
      <t>シュウニュウ</t>
    </rPh>
    <phoneticPr fontId="27"/>
  </si>
  <si>
    <t>事業費用合計</t>
    <rPh sb="0" eb="2">
      <t>ジギョウ</t>
    </rPh>
    <rPh sb="2" eb="4">
      <t>ヒヨウ</t>
    </rPh>
    <rPh sb="4" eb="6">
      <t>ゴウケイ</t>
    </rPh>
    <phoneticPr fontId="27"/>
  </si>
  <si>
    <t>事業収益合計</t>
    <rPh sb="0" eb="2">
      <t>ジギョウ</t>
    </rPh>
    <rPh sb="2" eb="4">
      <t>シュウエキ</t>
    </rPh>
    <rPh sb="4" eb="6">
      <t>ゴウケイ</t>
    </rPh>
    <phoneticPr fontId="27"/>
  </si>
  <si>
    <t>事業総利益金額</t>
    <rPh sb="0" eb="2">
      <t>ジギョウ</t>
    </rPh>
    <rPh sb="2" eb="5">
      <t>ソウリエキ</t>
    </rPh>
    <rPh sb="5" eb="7">
      <t>キンガク</t>
    </rPh>
    <phoneticPr fontId="27"/>
  </si>
  <si>
    <t>（一般管理費の部）</t>
    <rPh sb="1" eb="3">
      <t>イッパン</t>
    </rPh>
    <rPh sb="3" eb="6">
      <t>カンリヒ</t>
    </rPh>
    <rPh sb="7" eb="8">
      <t>ブ</t>
    </rPh>
    <phoneticPr fontId="27"/>
  </si>
  <si>
    <t>（賦課金等収入の部）</t>
    <rPh sb="1" eb="4">
      <t>フカキン</t>
    </rPh>
    <rPh sb="4" eb="5">
      <t>トウ</t>
    </rPh>
    <rPh sb="5" eb="7">
      <t>シュウニュウ</t>
    </rPh>
    <rPh sb="8" eb="9">
      <t>ブ</t>
    </rPh>
    <phoneticPr fontId="27"/>
  </si>
  <si>
    <t>Ⅴ</t>
    <phoneticPr fontId="27"/>
  </si>
  <si>
    <t>一般管理費</t>
    <rPh sb="0" eb="2">
      <t>イッパン</t>
    </rPh>
    <rPh sb="2" eb="5">
      <t>カンリヒ</t>
    </rPh>
    <phoneticPr fontId="27"/>
  </si>
  <si>
    <t>賦課金等収入</t>
    <rPh sb="0" eb="3">
      <t>フカキン</t>
    </rPh>
    <rPh sb="3" eb="4">
      <t>トウ</t>
    </rPh>
    <rPh sb="4" eb="6">
      <t>シュウニュウ</t>
    </rPh>
    <phoneticPr fontId="27"/>
  </si>
  <si>
    <t>人件費</t>
    <rPh sb="0" eb="3">
      <t>ジンケンヒ</t>
    </rPh>
    <phoneticPr fontId="27"/>
  </si>
  <si>
    <t>一般賦課金収入</t>
    <rPh sb="0" eb="2">
      <t>イッパン</t>
    </rPh>
    <rPh sb="2" eb="5">
      <t>フカキン</t>
    </rPh>
    <rPh sb="5" eb="7">
      <t>シュウニュウ</t>
    </rPh>
    <phoneticPr fontId="27"/>
  </si>
  <si>
    <t>1)</t>
    <phoneticPr fontId="27"/>
  </si>
  <si>
    <t>給料手当</t>
    <rPh sb="0" eb="2">
      <t>キュウリョウ</t>
    </rPh>
    <rPh sb="2" eb="4">
      <t>テアテ</t>
    </rPh>
    <phoneticPr fontId="27"/>
  </si>
  <si>
    <t>教育賦課金収入</t>
    <rPh sb="0" eb="2">
      <t>キョウイク</t>
    </rPh>
    <rPh sb="2" eb="5">
      <t>フカキン</t>
    </rPh>
    <rPh sb="5" eb="7">
      <t>シュウニュウ</t>
    </rPh>
    <phoneticPr fontId="27"/>
  </si>
  <si>
    <t>2)</t>
    <phoneticPr fontId="27"/>
  </si>
  <si>
    <t>用役費</t>
    <rPh sb="0" eb="2">
      <t>ヨウエキ</t>
    </rPh>
    <rPh sb="2" eb="3">
      <t>ヒ</t>
    </rPh>
    <phoneticPr fontId="27"/>
  </si>
  <si>
    <t>特別賦課金収入</t>
    <rPh sb="0" eb="2">
      <t>トクベツ</t>
    </rPh>
    <rPh sb="2" eb="5">
      <t>フカキン</t>
    </rPh>
    <rPh sb="5" eb="7">
      <t>シュウニュウ</t>
    </rPh>
    <phoneticPr fontId="27"/>
  </si>
  <si>
    <t>3)</t>
    <phoneticPr fontId="27"/>
  </si>
  <si>
    <t>福利厚生費</t>
    <rPh sb="0" eb="2">
      <t>フクリ</t>
    </rPh>
    <rPh sb="2" eb="5">
      <t>コウセイヒ</t>
    </rPh>
    <phoneticPr fontId="27"/>
  </si>
  <si>
    <t>業務費</t>
    <rPh sb="0" eb="2">
      <t>ギョウム</t>
    </rPh>
    <rPh sb="2" eb="3">
      <t>ヒ</t>
    </rPh>
    <phoneticPr fontId="27"/>
  </si>
  <si>
    <t>（事業外収益の部）</t>
    <rPh sb="1" eb="3">
      <t>ジギョウ</t>
    </rPh>
    <rPh sb="3" eb="4">
      <t>ガイ</t>
    </rPh>
    <rPh sb="4" eb="6">
      <t>シュウエキ</t>
    </rPh>
    <rPh sb="7" eb="8">
      <t>ブ</t>
    </rPh>
    <phoneticPr fontId="27"/>
  </si>
  <si>
    <t>諸分担金</t>
    <rPh sb="0" eb="1">
      <t>ショ</t>
    </rPh>
    <rPh sb="1" eb="4">
      <t>ブンタンキン</t>
    </rPh>
    <phoneticPr fontId="27"/>
  </si>
  <si>
    <t>Ⅵ</t>
    <phoneticPr fontId="27"/>
  </si>
  <si>
    <t>事業外収益</t>
    <rPh sb="0" eb="2">
      <t>ジギョウ</t>
    </rPh>
    <rPh sb="2" eb="3">
      <t>ガイ</t>
    </rPh>
    <rPh sb="3" eb="5">
      <t>シュウエキ</t>
    </rPh>
    <phoneticPr fontId="27"/>
  </si>
  <si>
    <t>会議費</t>
    <rPh sb="0" eb="3">
      <t>カイギヒ</t>
    </rPh>
    <phoneticPr fontId="27"/>
  </si>
  <si>
    <t>受取利息</t>
    <rPh sb="0" eb="2">
      <t>ウケトリ</t>
    </rPh>
    <rPh sb="2" eb="4">
      <t>リソク</t>
    </rPh>
    <phoneticPr fontId="27"/>
  </si>
  <si>
    <t>旅費交通費</t>
    <rPh sb="0" eb="2">
      <t>リョヒ</t>
    </rPh>
    <rPh sb="2" eb="5">
      <t>コウツウヒ</t>
    </rPh>
    <phoneticPr fontId="27"/>
  </si>
  <si>
    <t>加入手数料収入</t>
    <rPh sb="0" eb="2">
      <t>カニュウ</t>
    </rPh>
    <rPh sb="2" eb="5">
      <t>テスウリョウ</t>
    </rPh>
    <rPh sb="5" eb="7">
      <t>シュウニュウ</t>
    </rPh>
    <phoneticPr fontId="27"/>
  </si>
  <si>
    <t>4)</t>
    <phoneticPr fontId="27"/>
  </si>
  <si>
    <t>通信費</t>
    <rPh sb="0" eb="3">
      <t>ツウシンヒ</t>
    </rPh>
    <phoneticPr fontId="27"/>
  </si>
  <si>
    <t>雑収入</t>
    <rPh sb="0" eb="3">
      <t>ザツシュウニュウ</t>
    </rPh>
    <phoneticPr fontId="27"/>
  </si>
  <si>
    <t>5)</t>
    <phoneticPr fontId="27"/>
  </si>
  <si>
    <t>印刷費</t>
    <rPh sb="0" eb="3">
      <t>インサツヒ</t>
    </rPh>
    <phoneticPr fontId="27"/>
  </si>
  <si>
    <t>6)</t>
    <phoneticPr fontId="27"/>
  </si>
  <si>
    <t>消耗品費</t>
    <rPh sb="0" eb="3">
      <t>ショウモウヒン</t>
    </rPh>
    <rPh sb="3" eb="4">
      <t>ヒ</t>
    </rPh>
    <phoneticPr fontId="27"/>
  </si>
  <si>
    <t>7)</t>
    <phoneticPr fontId="27"/>
  </si>
  <si>
    <t>交際費</t>
    <rPh sb="0" eb="3">
      <t>コウサイヒ</t>
    </rPh>
    <phoneticPr fontId="27"/>
  </si>
  <si>
    <t>8)</t>
    <phoneticPr fontId="27"/>
  </si>
  <si>
    <t>図書費</t>
    <rPh sb="0" eb="3">
      <t>トショヒ</t>
    </rPh>
    <phoneticPr fontId="27"/>
  </si>
  <si>
    <t>9)</t>
  </si>
  <si>
    <t>家賃</t>
    <rPh sb="0" eb="2">
      <t>ヤチン</t>
    </rPh>
    <phoneticPr fontId="27"/>
  </si>
  <si>
    <t>10)</t>
  </si>
  <si>
    <t>水道光熱費</t>
    <rPh sb="0" eb="2">
      <t>スイドウ</t>
    </rPh>
    <rPh sb="2" eb="5">
      <t>コウネツヒ</t>
    </rPh>
    <phoneticPr fontId="27"/>
  </si>
  <si>
    <t>11)</t>
  </si>
  <si>
    <t>事務機器賃借料</t>
    <rPh sb="0" eb="2">
      <t>ジム</t>
    </rPh>
    <rPh sb="2" eb="4">
      <t>キキ</t>
    </rPh>
    <rPh sb="4" eb="7">
      <t>チンシャクリョウ</t>
    </rPh>
    <phoneticPr fontId="27"/>
  </si>
  <si>
    <t>12)</t>
  </si>
  <si>
    <t>源泉利子税</t>
    <rPh sb="0" eb="2">
      <t>ゲンセン</t>
    </rPh>
    <rPh sb="2" eb="5">
      <t>リシゼイ</t>
    </rPh>
    <phoneticPr fontId="27"/>
  </si>
  <si>
    <t>13)</t>
  </si>
  <si>
    <t>減価償却費</t>
    <rPh sb="0" eb="2">
      <t>ゲンカ</t>
    </rPh>
    <rPh sb="2" eb="4">
      <t>ショウキャク</t>
    </rPh>
    <rPh sb="4" eb="5">
      <t>ヒ</t>
    </rPh>
    <phoneticPr fontId="27"/>
  </si>
  <si>
    <t>15)</t>
  </si>
  <si>
    <t>雑費</t>
    <rPh sb="0" eb="2">
      <t>ザッピ</t>
    </rPh>
    <phoneticPr fontId="27"/>
  </si>
  <si>
    <t>諸税負担金</t>
    <rPh sb="0" eb="2">
      <t>ショゼイ</t>
    </rPh>
    <rPh sb="2" eb="5">
      <t>フタンキン</t>
    </rPh>
    <phoneticPr fontId="27"/>
  </si>
  <si>
    <t>租税公課</t>
    <rPh sb="0" eb="2">
      <t>ソゼイ</t>
    </rPh>
    <rPh sb="2" eb="4">
      <t>コウカ</t>
    </rPh>
    <phoneticPr fontId="27"/>
  </si>
  <si>
    <t>事業利益金額</t>
    <rPh sb="0" eb="2">
      <t>ジギョウ</t>
    </rPh>
    <rPh sb="2" eb="4">
      <t>リエキ</t>
    </rPh>
    <rPh sb="4" eb="6">
      <t>キンガク</t>
    </rPh>
    <phoneticPr fontId="27"/>
  </si>
  <si>
    <t>（事業外費用の部）</t>
    <rPh sb="1" eb="3">
      <t>ジギョウ</t>
    </rPh>
    <rPh sb="3" eb="4">
      <t>ガイ</t>
    </rPh>
    <rPh sb="4" eb="6">
      <t>ヒヨウ</t>
    </rPh>
    <rPh sb="7" eb="8">
      <t>ブ</t>
    </rPh>
    <phoneticPr fontId="27"/>
  </si>
  <si>
    <t>事業外費用</t>
    <rPh sb="0" eb="2">
      <t>ジギョウ</t>
    </rPh>
    <rPh sb="2" eb="3">
      <t>ガイ</t>
    </rPh>
    <rPh sb="3" eb="5">
      <t>ヒヨウ</t>
    </rPh>
    <phoneticPr fontId="27"/>
  </si>
  <si>
    <t>雑損失</t>
    <rPh sb="0" eb="3">
      <t>ザツソンシツ</t>
    </rPh>
    <phoneticPr fontId="27"/>
  </si>
  <si>
    <t>経常利益金額</t>
    <rPh sb="0" eb="2">
      <t>ケイジョウ</t>
    </rPh>
    <rPh sb="2" eb="5">
      <t>リエキキン</t>
    </rPh>
    <rPh sb="5" eb="6">
      <t>ガク</t>
    </rPh>
    <phoneticPr fontId="27"/>
  </si>
  <si>
    <t>税引前当期純利益金額</t>
    <rPh sb="0" eb="3">
      <t>ゼイビキマエ</t>
    </rPh>
    <rPh sb="3" eb="5">
      <t>トウキ</t>
    </rPh>
    <rPh sb="5" eb="8">
      <t>ジュンリエキ</t>
    </rPh>
    <rPh sb="8" eb="10">
      <t>キンガク</t>
    </rPh>
    <phoneticPr fontId="27"/>
  </si>
  <si>
    <t>Ⅶ</t>
    <phoneticPr fontId="27"/>
  </si>
  <si>
    <t>税等</t>
    <rPh sb="0" eb="1">
      <t>ゼイ</t>
    </rPh>
    <rPh sb="1" eb="2">
      <t>トウ</t>
    </rPh>
    <phoneticPr fontId="27"/>
  </si>
  <si>
    <t>法人税等</t>
    <rPh sb="0" eb="3">
      <t>ホウジンゼイ</t>
    </rPh>
    <rPh sb="3" eb="4">
      <t>トウ</t>
    </rPh>
    <phoneticPr fontId="27"/>
  </si>
  <si>
    <t>当期純利益金額</t>
    <rPh sb="0" eb="2">
      <t>トウキ</t>
    </rPh>
    <rPh sb="2" eb="5">
      <t>ジュンリエキ</t>
    </rPh>
    <rPh sb="5" eb="7">
      <t>キンガク</t>
    </rPh>
    <phoneticPr fontId="27"/>
  </si>
  <si>
    <t>合計</t>
    <rPh sb="0" eb="2">
      <t>ゴウケイ</t>
    </rPh>
    <phoneticPr fontId="23"/>
  </si>
  <si>
    <t>教育賦課金の内　賦課金繰入</t>
    <rPh sb="8" eb="11">
      <t>フカキン</t>
    </rPh>
    <rPh sb="11" eb="13">
      <t>クリイレ</t>
    </rPh>
    <phoneticPr fontId="27"/>
  </si>
  <si>
    <t>賦課金戻入</t>
    <rPh sb="0" eb="3">
      <t>フカキン</t>
    </rPh>
    <rPh sb="3" eb="4">
      <t>モド</t>
    </rPh>
    <rPh sb="4" eb="5">
      <t>イ</t>
    </rPh>
    <phoneticPr fontId="27"/>
  </si>
  <si>
    <t>賦課金繰入</t>
    <rPh sb="0" eb="3">
      <t>フカキン</t>
    </rPh>
    <rPh sb="3" eb="5">
      <t>クリイレ</t>
    </rPh>
    <phoneticPr fontId="27"/>
  </si>
  <si>
    <t>Ⅰ</t>
  </si>
  <si>
    <t>Ⅱ</t>
  </si>
  <si>
    <t>1)</t>
  </si>
  <si>
    <t>2)</t>
  </si>
  <si>
    <t>3)</t>
  </si>
  <si>
    <t>財　　　　産　　　　目　　　　録</t>
    <rPh sb="0" eb="1">
      <t>ザイ</t>
    </rPh>
    <rPh sb="5" eb="6">
      <t>サン</t>
    </rPh>
    <rPh sb="10" eb="11">
      <t>メ</t>
    </rPh>
    <rPh sb="15" eb="16">
      <t>ロク</t>
    </rPh>
    <phoneticPr fontId="30"/>
  </si>
  <si>
    <t>（令和　８年 ３月 ３１日 現在）</t>
    <rPh sb="1" eb="3">
      <t>レイワ</t>
    </rPh>
    <rPh sb="5" eb="6">
      <t>ネン</t>
    </rPh>
    <rPh sb="8" eb="9">
      <t>ガツ</t>
    </rPh>
    <rPh sb="12" eb="13">
      <t>ヒ</t>
    </rPh>
    <rPh sb="14" eb="16">
      <t>ゲンザイ</t>
    </rPh>
    <phoneticPr fontId="30"/>
  </si>
  <si>
    <t>（単位：円）</t>
    <rPh sb="1" eb="3">
      <t>タンイ</t>
    </rPh>
    <rPh sb="4" eb="5">
      <t>エン</t>
    </rPh>
    <phoneticPr fontId="30"/>
  </si>
  <si>
    <t>摘　　　　　　　　要</t>
    <rPh sb="0" eb="1">
      <t>テキ</t>
    </rPh>
    <rPh sb="9" eb="10">
      <t>ヨウ</t>
    </rPh>
    <phoneticPr fontId="30"/>
  </si>
  <si>
    <t>金　　額</t>
    <rPh sb="0" eb="1">
      <t>キン</t>
    </rPh>
    <rPh sb="3" eb="4">
      <t>ガク</t>
    </rPh>
    <phoneticPr fontId="30"/>
  </si>
  <si>
    <t>（資産の部）</t>
    <rPh sb="1" eb="3">
      <t>シサン</t>
    </rPh>
    <rPh sb="4" eb="5">
      <t>ブ</t>
    </rPh>
    <phoneticPr fontId="30"/>
  </si>
  <si>
    <t>（負債の部）</t>
    <rPh sb="1" eb="3">
      <t>フサイ</t>
    </rPh>
    <rPh sb="4" eb="5">
      <t>ブ</t>
    </rPh>
    <phoneticPr fontId="30"/>
  </si>
  <si>
    <t>Ⅰ</t>
    <phoneticPr fontId="30"/>
  </si>
  <si>
    <t>流動資産</t>
    <rPh sb="0" eb="2">
      <t>リュウドウ</t>
    </rPh>
    <rPh sb="2" eb="4">
      <t>シサン</t>
    </rPh>
    <phoneticPr fontId="30"/>
  </si>
  <si>
    <t>流動負債</t>
    <rPh sb="0" eb="2">
      <t>リュウドウ</t>
    </rPh>
    <rPh sb="2" eb="4">
      <t>フサイ</t>
    </rPh>
    <phoneticPr fontId="30"/>
  </si>
  <si>
    <t>現金</t>
    <rPh sb="0" eb="2">
      <t>ゲンキン</t>
    </rPh>
    <phoneticPr fontId="30"/>
  </si>
  <si>
    <t>預金</t>
    <rPh sb="0" eb="2">
      <t>ヨキン</t>
    </rPh>
    <phoneticPr fontId="30"/>
  </si>
  <si>
    <t>未払費用</t>
    <rPh sb="0" eb="1">
      <t>ミ</t>
    </rPh>
    <rPh sb="1" eb="2">
      <t>フツ</t>
    </rPh>
    <rPh sb="2" eb="3">
      <t>ヒ</t>
    </rPh>
    <rPh sb="3" eb="4">
      <t>ヨウ</t>
    </rPh>
    <phoneticPr fontId="30"/>
  </si>
  <si>
    <t>　普通預金　京都銀行本店</t>
    <rPh sb="1" eb="3">
      <t>フツウ</t>
    </rPh>
    <rPh sb="3" eb="5">
      <t>ヨキン</t>
    </rPh>
    <rPh sb="6" eb="8">
      <t>キョウト</t>
    </rPh>
    <rPh sb="8" eb="10">
      <t>ギンコウ</t>
    </rPh>
    <rPh sb="10" eb="12">
      <t>ホンテン</t>
    </rPh>
    <phoneticPr fontId="30"/>
  </si>
  <si>
    <t>　未払報酬</t>
    <rPh sb="1" eb="3">
      <t>ミハライ</t>
    </rPh>
    <rPh sb="3" eb="5">
      <t>ホウシュウ</t>
    </rPh>
    <phoneticPr fontId="30"/>
  </si>
  <si>
    <t>　　　〃　  京都銀行西院支店</t>
    <rPh sb="7" eb="9">
      <t>キョウト</t>
    </rPh>
    <rPh sb="9" eb="11">
      <t>ギンコウ</t>
    </rPh>
    <rPh sb="11" eb="13">
      <t>サイイン</t>
    </rPh>
    <rPh sb="13" eb="15">
      <t>シテン</t>
    </rPh>
    <phoneticPr fontId="30"/>
  </si>
  <si>
    <t>　未払消耗品費</t>
    <rPh sb="1" eb="3">
      <t>ミハライ</t>
    </rPh>
    <rPh sb="3" eb="6">
      <t>ショウモウヒン</t>
    </rPh>
    <rPh sb="6" eb="7">
      <t>ヒ</t>
    </rPh>
    <phoneticPr fontId="30"/>
  </si>
  <si>
    <t>　　　〃　　商工中金京都支店</t>
    <rPh sb="6" eb="8">
      <t>ショウコウ</t>
    </rPh>
    <rPh sb="8" eb="9">
      <t>チュウ</t>
    </rPh>
    <rPh sb="9" eb="10">
      <t>キン</t>
    </rPh>
    <rPh sb="10" eb="12">
      <t>キョウト</t>
    </rPh>
    <rPh sb="12" eb="14">
      <t>シテン</t>
    </rPh>
    <phoneticPr fontId="30"/>
  </si>
  <si>
    <t>　　　〃　　京都中央信用金庫西五条支店</t>
    <rPh sb="6" eb="8">
      <t>キョウト</t>
    </rPh>
    <rPh sb="8" eb="10">
      <t>チュウオウ</t>
    </rPh>
    <rPh sb="10" eb="12">
      <t>シンヨウ</t>
    </rPh>
    <rPh sb="12" eb="14">
      <t>キンコ</t>
    </rPh>
    <rPh sb="14" eb="15">
      <t>ニシ</t>
    </rPh>
    <rPh sb="15" eb="17">
      <t>ゴジョウ</t>
    </rPh>
    <rPh sb="17" eb="19">
      <t>シテン</t>
    </rPh>
    <phoneticPr fontId="30"/>
  </si>
  <si>
    <t>　　　〃　　三菱ＵＦＪ銀行西院支店</t>
    <rPh sb="6" eb="8">
      <t>ミツビシ</t>
    </rPh>
    <rPh sb="11" eb="13">
      <t>ギンコウ</t>
    </rPh>
    <rPh sb="13" eb="15">
      <t>サイイン</t>
    </rPh>
    <rPh sb="15" eb="17">
      <t>シテン</t>
    </rPh>
    <phoneticPr fontId="30"/>
  </si>
  <si>
    <t>　定期預金　商工中金京都支店</t>
    <rPh sb="1" eb="3">
      <t>テイキ</t>
    </rPh>
    <rPh sb="3" eb="5">
      <t>ヨキン</t>
    </rPh>
    <rPh sb="6" eb="8">
      <t>ショウコウ</t>
    </rPh>
    <rPh sb="8" eb="9">
      <t>チュウ</t>
    </rPh>
    <rPh sb="9" eb="10">
      <t>キン</t>
    </rPh>
    <rPh sb="10" eb="12">
      <t>キョウト</t>
    </rPh>
    <rPh sb="12" eb="14">
      <t>シテン</t>
    </rPh>
    <phoneticPr fontId="30"/>
  </si>
  <si>
    <t>預り金</t>
    <rPh sb="0" eb="1">
      <t>アズカ</t>
    </rPh>
    <rPh sb="2" eb="3">
      <t>キン</t>
    </rPh>
    <phoneticPr fontId="30"/>
  </si>
  <si>
    <t>　源泉関係等預り金</t>
    <rPh sb="1" eb="3">
      <t>ゲンセン</t>
    </rPh>
    <rPh sb="3" eb="5">
      <t>カンケイ</t>
    </rPh>
    <rPh sb="5" eb="6">
      <t>トウ</t>
    </rPh>
    <rPh sb="6" eb="7">
      <t>アズカ</t>
    </rPh>
    <rPh sb="8" eb="9">
      <t>キン</t>
    </rPh>
    <phoneticPr fontId="30"/>
  </si>
  <si>
    <t>　　　〃　  京都中央信用金庫西五条支店</t>
    <rPh sb="7" eb="9">
      <t>キョウト</t>
    </rPh>
    <rPh sb="9" eb="11">
      <t>チュウオウ</t>
    </rPh>
    <rPh sb="11" eb="13">
      <t>シンヨウ</t>
    </rPh>
    <rPh sb="13" eb="15">
      <t>キンコ</t>
    </rPh>
    <rPh sb="15" eb="16">
      <t>ニシ</t>
    </rPh>
    <rPh sb="16" eb="18">
      <t>ゴジョウ</t>
    </rPh>
    <rPh sb="18" eb="20">
      <t>シテン</t>
    </rPh>
    <phoneticPr fontId="30"/>
  </si>
  <si>
    <t>未収金　 　　 未収賦課金</t>
    <rPh sb="0" eb="2">
      <t>ミシュウ</t>
    </rPh>
    <rPh sb="2" eb="3">
      <t>キン</t>
    </rPh>
    <rPh sb="8" eb="10">
      <t>ミシュウ</t>
    </rPh>
    <rPh sb="10" eb="13">
      <t>フカキン</t>
    </rPh>
    <phoneticPr fontId="30"/>
  </si>
  <si>
    <t>前　受　金　</t>
    <rPh sb="0" eb="1">
      <t>マエ</t>
    </rPh>
    <rPh sb="2" eb="3">
      <t>ウケ</t>
    </rPh>
    <rPh sb="4" eb="5">
      <t>キン</t>
    </rPh>
    <phoneticPr fontId="30"/>
  </si>
  <si>
    <t>前払費用　　　前払家賃</t>
    <rPh sb="0" eb="2">
      <t>マエバライ</t>
    </rPh>
    <rPh sb="2" eb="4">
      <t>ヒヨウ</t>
    </rPh>
    <rPh sb="7" eb="9">
      <t>マエバライ</t>
    </rPh>
    <rPh sb="9" eb="11">
      <t>ヤチン</t>
    </rPh>
    <phoneticPr fontId="30"/>
  </si>
  <si>
    <t>Ⅱ</t>
    <phoneticPr fontId="30"/>
  </si>
  <si>
    <t>固定資産</t>
    <rPh sb="0" eb="4">
      <t>コテイシサン</t>
    </rPh>
    <phoneticPr fontId="30"/>
  </si>
  <si>
    <t>前受金  前受賦課金</t>
    <rPh sb="0" eb="3">
      <t>マエウケキン</t>
    </rPh>
    <rPh sb="5" eb="7">
      <t>マエウケ</t>
    </rPh>
    <rPh sb="7" eb="10">
      <t>フカキン</t>
    </rPh>
    <phoneticPr fontId="30"/>
  </si>
  <si>
    <t>1)有形固定資産</t>
    <rPh sb="2" eb="4">
      <t>ユウケイ</t>
    </rPh>
    <rPh sb="4" eb="8">
      <t>コテイシサン</t>
    </rPh>
    <phoneticPr fontId="30"/>
  </si>
  <si>
    <t>引当金　納税引当金</t>
    <rPh sb="0" eb="3">
      <t>ヒキアテキン</t>
    </rPh>
    <rPh sb="4" eb="6">
      <t>ノウゼイ</t>
    </rPh>
    <rPh sb="6" eb="9">
      <t>ヒキアテキン</t>
    </rPh>
    <phoneticPr fontId="30"/>
  </si>
  <si>
    <t>器具備品</t>
    <rPh sb="0" eb="2">
      <t>キグ</t>
    </rPh>
    <rPh sb="2" eb="4">
      <t>ビヒン</t>
    </rPh>
    <phoneticPr fontId="30"/>
  </si>
  <si>
    <t>2)無形固定資産</t>
    <rPh sb="2" eb="4">
      <t>ムケイ</t>
    </rPh>
    <rPh sb="4" eb="8">
      <t>コテイシサン</t>
    </rPh>
    <phoneticPr fontId="30"/>
  </si>
  <si>
    <t>電話加入権</t>
    <rPh sb="0" eb="2">
      <t>デンワ</t>
    </rPh>
    <rPh sb="2" eb="5">
      <t>カニュウケン</t>
    </rPh>
    <phoneticPr fontId="30"/>
  </si>
  <si>
    <t>3)その他の固定資産</t>
    <rPh sb="4" eb="5">
      <t>タ</t>
    </rPh>
    <rPh sb="6" eb="10">
      <t>コテイシサン</t>
    </rPh>
    <phoneticPr fontId="30"/>
  </si>
  <si>
    <t>関係先出資金</t>
  </si>
  <si>
    <t>　　           ㈱全国鉄骨評価機構</t>
    <phoneticPr fontId="30"/>
  </si>
  <si>
    <t>　　　　　　　　商工中金　京都支店</t>
    <rPh sb="8" eb="9">
      <t>ショウ</t>
    </rPh>
    <rPh sb="9" eb="10">
      <t>コウ</t>
    </rPh>
    <rPh sb="10" eb="11">
      <t>ナカ</t>
    </rPh>
    <rPh sb="11" eb="12">
      <t>キン</t>
    </rPh>
    <rPh sb="13" eb="15">
      <t>キョウト</t>
    </rPh>
    <rPh sb="15" eb="17">
      <t>シテン</t>
    </rPh>
    <phoneticPr fontId="30"/>
  </si>
  <si>
    <t>　　　　　　　　中小企業団体中央会</t>
    <rPh sb="8" eb="10">
      <t>チュウショウ</t>
    </rPh>
    <rPh sb="10" eb="12">
      <t>キギョウ</t>
    </rPh>
    <rPh sb="12" eb="14">
      <t>ダンタイ</t>
    </rPh>
    <rPh sb="14" eb="17">
      <t>チュウオウカイ</t>
    </rPh>
    <phoneticPr fontId="30"/>
  </si>
  <si>
    <t>保証金　　　　　㈱セレマ</t>
    <rPh sb="0" eb="3">
      <t>ホショウキン</t>
    </rPh>
    <phoneticPr fontId="30"/>
  </si>
  <si>
    <t>負　　　債　　　の　　　部　　　　計</t>
    <rPh sb="0" eb="1">
      <t>フ</t>
    </rPh>
    <rPh sb="4" eb="5">
      <t>サイ</t>
    </rPh>
    <rPh sb="12" eb="13">
      <t>ブ</t>
    </rPh>
    <rPh sb="17" eb="18">
      <t>ケイ</t>
    </rPh>
    <phoneticPr fontId="30"/>
  </si>
  <si>
    <t>資　　　産　　　の　　　部　　　　計</t>
    <rPh sb="0" eb="1">
      <t>シ</t>
    </rPh>
    <rPh sb="4" eb="5">
      <t>サン</t>
    </rPh>
    <rPh sb="12" eb="13">
      <t>ブ</t>
    </rPh>
    <rPh sb="17" eb="18">
      <t>ケイ</t>
    </rPh>
    <phoneticPr fontId="30"/>
  </si>
  <si>
    <t>差　　　引　　　正　　　味　　　財　　　産</t>
    <rPh sb="0" eb="1">
      <t>サ</t>
    </rPh>
    <rPh sb="4" eb="5">
      <t>イン</t>
    </rPh>
    <rPh sb="8" eb="9">
      <t>セイ</t>
    </rPh>
    <rPh sb="12" eb="13">
      <t>アジ</t>
    </rPh>
    <rPh sb="16" eb="17">
      <t>ザイ</t>
    </rPh>
    <rPh sb="20" eb="21">
      <t>サン</t>
    </rPh>
    <phoneticPr fontId="30"/>
  </si>
  <si>
    <t>貸　 借 　対　 照 　表</t>
    <rPh sb="0" eb="1">
      <t>カシ</t>
    </rPh>
    <rPh sb="3" eb="4">
      <t>シャク</t>
    </rPh>
    <rPh sb="6" eb="7">
      <t>タイ</t>
    </rPh>
    <rPh sb="9" eb="10">
      <t>テル</t>
    </rPh>
    <rPh sb="12" eb="13">
      <t>オモテ</t>
    </rPh>
    <phoneticPr fontId="23"/>
  </si>
  <si>
    <t>令和　８年　３月 ３１日　現在</t>
    <rPh sb="0" eb="2">
      <t>レイワ</t>
    </rPh>
    <rPh sb="4" eb="5">
      <t>ネン</t>
    </rPh>
    <rPh sb="7" eb="8">
      <t>ガツ</t>
    </rPh>
    <rPh sb="11" eb="12">
      <t>ニチ</t>
    </rPh>
    <rPh sb="13" eb="15">
      <t>ゲンザイ</t>
    </rPh>
    <phoneticPr fontId="23"/>
  </si>
  <si>
    <t>（資産の部）</t>
    <rPh sb="1" eb="3">
      <t>シサン</t>
    </rPh>
    <rPh sb="4" eb="5">
      <t>ブ</t>
    </rPh>
    <phoneticPr fontId="27"/>
  </si>
  <si>
    <t>（負債の部）</t>
    <rPh sb="1" eb="3">
      <t>フサイ</t>
    </rPh>
    <rPh sb="4" eb="5">
      <t>ブ</t>
    </rPh>
    <phoneticPr fontId="27"/>
  </si>
  <si>
    <t>流　動　資　産</t>
    <rPh sb="0" eb="1">
      <t>ナガレ</t>
    </rPh>
    <rPh sb="2" eb="3">
      <t>ドウ</t>
    </rPh>
    <rPh sb="4" eb="5">
      <t>シ</t>
    </rPh>
    <rPh sb="6" eb="7">
      <t>サン</t>
    </rPh>
    <phoneticPr fontId="27"/>
  </si>
  <si>
    <t>流 動 負 債</t>
  </si>
  <si>
    <t>現       金</t>
    <phoneticPr fontId="27"/>
  </si>
  <si>
    <t>未　　払　　金</t>
    <rPh sb="0" eb="1">
      <t>ミ</t>
    </rPh>
    <rPh sb="3" eb="4">
      <t>フツ</t>
    </rPh>
    <rPh sb="6" eb="7">
      <t>キン</t>
    </rPh>
    <phoneticPr fontId="27"/>
  </si>
  <si>
    <t>当 座 預 金</t>
    <phoneticPr fontId="27"/>
  </si>
  <si>
    <t>未 払 費 用</t>
    <phoneticPr fontId="27"/>
  </si>
  <si>
    <t>普 通 預 金</t>
    <phoneticPr fontId="27"/>
  </si>
  <si>
    <t>預  り  金</t>
    <phoneticPr fontId="27"/>
  </si>
  <si>
    <t>定 期 預 金</t>
    <phoneticPr fontId="27"/>
  </si>
  <si>
    <t>前受金</t>
    <rPh sb="0" eb="3">
      <t>マエウケキン</t>
    </rPh>
    <phoneticPr fontId="27"/>
  </si>
  <si>
    <t>未  収  金</t>
    <phoneticPr fontId="27"/>
  </si>
  <si>
    <t>前受賦課金</t>
    <phoneticPr fontId="27"/>
  </si>
  <si>
    <t xml:space="preserve">前  払 費　用 </t>
    <rPh sb="0" eb="1">
      <t>マエ</t>
    </rPh>
    <rPh sb="5" eb="6">
      <t>ヒ</t>
    </rPh>
    <rPh sb="7" eb="8">
      <t>ヨウ</t>
    </rPh>
    <phoneticPr fontId="23"/>
  </si>
  <si>
    <t>納税引当金</t>
    <phoneticPr fontId="27"/>
  </si>
  <si>
    <t>固 定 資 産</t>
  </si>
  <si>
    <t>負 債 合 計</t>
  </si>
  <si>
    <t>有形固定資産</t>
  </si>
  <si>
    <t>（純資産の部）</t>
    <rPh sb="1" eb="4">
      <t>ジュンシサン</t>
    </rPh>
    <rPh sb="5" eb="6">
      <t>ブ</t>
    </rPh>
    <phoneticPr fontId="27"/>
  </si>
  <si>
    <t>器 具 備 品</t>
    <phoneticPr fontId="27"/>
  </si>
  <si>
    <t>資本金</t>
    <rPh sb="0" eb="3">
      <t>シホンキン</t>
    </rPh>
    <phoneticPr fontId="27"/>
  </si>
  <si>
    <t>無形固定資産</t>
  </si>
  <si>
    <t>出資金</t>
    <rPh sb="0" eb="3">
      <t>シュッシキン</t>
    </rPh>
    <phoneticPr fontId="27"/>
  </si>
  <si>
    <t>電話加入権</t>
    <phoneticPr fontId="27"/>
  </si>
  <si>
    <t>利益準備金</t>
    <rPh sb="0" eb="2">
      <t>リエキ</t>
    </rPh>
    <phoneticPr fontId="23"/>
  </si>
  <si>
    <t>その他の固定資産</t>
    <rPh sb="2" eb="3">
      <t>タ</t>
    </rPh>
    <rPh sb="4" eb="8">
      <t>コテイシサン</t>
    </rPh>
    <phoneticPr fontId="27"/>
  </si>
  <si>
    <t>組合積立金</t>
    <rPh sb="0" eb="2">
      <t>クミアイ</t>
    </rPh>
    <rPh sb="2" eb="5">
      <t>ツミタテキン</t>
    </rPh>
    <phoneticPr fontId="27"/>
  </si>
  <si>
    <t>関係先出資金</t>
    <phoneticPr fontId="27"/>
  </si>
  <si>
    <t>法定積立金</t>
    <phoneticPr fontId="27"/>
  </si>
  <si>
    <t>保  証  金</t>
    <phoneticPr fontId="27"/>
  </si>
  <si>
    <t>特別積立金</t>
    <phoneticPr fontId="27"/>
  </si>
  <si>
    <t>剰余金</t>
    <rPh sb="0" eb="3">
      <t>ジョウヨキン</t>
    </rPh>
    <phoneticPr fontId="27"/>
  </si>
  <si>
    <t>当期未処分剰余金</t>
    <rPh sb="0" eb="2">
      <t>トウキ</t>
    </rPh>
    <rPh sb="2" eb="5">
      <t>ミショブン</t>
    </rPh>
    <rPh sb="5" eb="8">
      <t>ジョウヨキン</t>
    </rPh>
    <phoneticPr fontId="27"/>
  </si>
  <si>
    <t>前期繰越剰余金</t>
    <rPh sb="0" eb="2">
      <t>ゼンキ</t>
    </rPh>
    <rPh sb="2" eb="4">
      <t>クリコシ</t>
    </rPh>
    <rPh sb="4" eb="7">
      <t>ジョウヨキン</t>
    </rPh>
    <phoneticPr fontId="27"/>
  </si>
  <si>
    <t>当期純利益金額</t>
    <rPh sb="2" eb="5">
      <t>ジュンリエキ</t>
    </rPh>
    <rPh sb="5" eb="7">
      <t>キンガク</t>
    </rPh>
    <phoneticPr fontId="27"/>
  </si>
  <si>
    <t>純 資 産 合 計</t>
    <rPh sb="0" eb="1">
      <t>ジュン</t>
    </rPh>
    <rPh sb="2" eb="3">
      <t>シ</t>
    </rPh>
    <rPh sb="4" eb="5">
      <t>サン</t>
    </rPh>
    <phoneticPr fontId="27"/>
  </si>
  <si>
    <t>負債・純資産合計</t>
    <rPh sb="0" eb="2">
      <t>フサイ</t>
    </rPh>
    <rPh sb="3" eb="6">
      <t>ジュンシサン</t>
    </rPh>
    <rPh sb="6" eb="8">
      <t>ゴウケイ</t>
    </rPh>
    <phoneticPr fontId="23"/>
  </si>
  <si>
    <t>　剰　余　金　処　分（案）</t>
  </si>
  <si>
    <t>令和 ７年 ４月　１日　から</t>
  </si>
  <si>
    <t>令和 ８年 ３月３１日　まで</t>
  </si>
  <si>
    <t>当期未処分剰余金</t>
    <phoneticPr fontId="1"/>
  </si>
  <si>
    <t>当期純利益金額</t>
    <phoneticPr fontId="1"/>
  </si>
  <si>
    <t>前期繰越剰余金　　　</t>
    <phoneticPr fontId="1"/>
  </si>
  <si>
    <t>合　　計　</t>
    <phoneticPr fontId="1"/>
  </si>
  <si>
    <t>剰余金処分額</t>
    <phoneticPr fontId="1"/>
  </si>
  <si>
    <t xml:space="preserve">                                   　</t>
  </si>
  <si>
    <t>Ⅲ．　　　　　 　　　　　　　　　　　　　　　円</t>
    <phoneticPr fontId="1"/>
  </si>
  <si>
    <t>次期繰越利益金　</t>
  </si>
  <si>
    <t>　上記の通り令和７年度の事業報告、財産目録、貸借対照表、損益計算書及び</t>
    <phoneticPr fontId="1"/>
  </si>
  <si>
    <t>剰余金処分案を提出致します。</t>
  </si>
  <si>
    <t>令和８年　４月　１７日</t>
    <phoneticPr fontId="1"/>
  </si>
  <si>
    <t>代表理事</t>
    <rPh sb="0" eb="2">
      <t>ダイヒョウ</t>
    </rPh>
    <rPh sb="2" eb="4">
      <t>リジ</t>
    </rPh>
    <phoneticPr fontId="1"/>
  </si>
  <si>
    <t>山本　弘</t>
    <rPh sb="0" eb="2">
      <t>ヤマモト</t>
    </rPh>
    <rPh sb="3" eb="4">
      <t>ヒロシ</t>
    </rPh>
    <phoneticPr fontId="1"/>
  </si>
  <si>
    <t>理　　事</t>
    <rPh sb="0" eb="1">
      <t>リ</t>
    </rPh>
    <rPh sb="3" eb="4">
      <t>コト</t>
    </rPh>
    <phoneticPr fontId="1"/>
  </si>
  <si>
    <t>中江謙介</t>
    <rPh sb="0" eb="2">
      <t>ナカエ</t>
    </rPh>
    <rPh sb="2" eb="4">
      <t>ケンスケ</t>
    </rPh>
    <phoneticPr fontId="1"/>
  </si>
  <si>
    <t>佐野政道</t>
    <rPh sb="0" eb="2">
      <t>サノ</t>
    </rPh>
    <rPh sb="2" eb="4">
      <t>マサミチ</t>
    </rPh>
    <phoneticPr fontId="1"/>
  </si>
  <si>
    <t>　〃</t>
    <phoneticPr fontId="1"/>
  </si>
  <si>
    <t>日下部博一</t>
    <rPh sb="0" eb="3">
      <t>クサカベ</t>
    </rPh>
    <rPh sb="3" eb="5">
      <t>ヒロカズ</t>
    </rPh>
    <phoneticPr fontId="1"/>
  </si>
  <si>
    <t>橋本浩嗣</t>
    <rPh sb="0" eb="2">
      <t>ハシモト</t>
    </rPh>
    <rPh sb="2" eb="4">
      <t>ヒロツグ</t>
    </rPh>
    <phoneticPr fontId="1"/>
  </si>
  <si>
    <t>山城奉貴</t>
    <rPh sb="0" eb="2">
      <t>ヤマシロ</t>
    </rPh>
    <rPh sb="2" eb="4">
      <t>ホウキ</t>
    </rPh>
    <phoneticPr fontId="1"/>
  </si>
  <si>
    <t>岡本剛</t>
    <rPh sb="0" eb="2">
      <t>オカモト</t>
    </rPh>
    <rPh sb="2" eb="3">
      <t>ツヨシ</t>
    </rPh>
    <phoneticPr fontId="1"/>
  </si>
  <si>
    <t>森本真生</t>
    <rPh sb="0" eb="2">
      <t>モリモト</t>
    </rPh>
    <rPh sb="2" eb="3">
      <t>マ</t>
    </rPh>
    <rPh sb="3" eb="4">
      <t>セイ</t>
    </rPh>
    <phoneticPr fontId="1"/>
  </si>
  <si>
    <t>鹿間大裕</t>
    <rPh sb="0" eb="2">
      <t>シカマ</t>
    </rPh>
    <rPh sb="2" eb="4">
      <t>ダイユウ</t>
    </rPh>
    <phoneticPr fontId="1"/>
  </si>
  <si>
    <t>松田長水</t>
    <rPh sb="0" eb="2">
      <t>マツダ</t>
    </rPh>
    <rPh sb="2" eb="4">
      <t>チョウスイ</t>
    </rPh>
    <phoneticPr fontId="1"/>
  </si>
  <si>
    <t>長西朋宏</t>
    <rPh sb="0" eb="2">
      <t>オサニシ</t>
    </rPh>
    <rPh sb="2" eb="4">
      <t>トモヒロ</t>
    </rPh>
    <phoneticPr fontId="1"/>
  </si>
  <si>
    <t>三田哲也</t>
    <rPh sb="0" eb="2">
      <t>ミタ</t>
    </rPh>
    <rPh sb="2" eb="4">
      <t>テツヤ</t>
    </rPh>
    <phoneticPr fontId="1"/>
  </si>
  <si>
    <t>桑原直樹</t>
    <rPh sb="0" eb="2">
      <t>クワバラ</t>
    </rPh>
    <rPh sb="2" eb="4">
      <t>ナオキ</t>
    </rPh>
    <phoneticPr fontId="1"/>
  </si>
  <si>
    <t>監　査　報　告　書</t>
  </si>
  <si>
    <t>中小企業等協同組合法第４０条第５項の規定により、理事から受領した令和７年度</t>
    <rPh sb="35" eb="36">
      <t>ネン</t>
    </rPh>
    <rPh sb="36" eb="37">
      <t>ド</t>
    </rPh>
    <phoneticPr fontId="1"/>
  </si>
  <si>
    <t>財産目録、貸借対照表、損益計算書、剰余金処分案を監査した。</t>
    <phoneticPr fontId="1"/>
  </si>
  <si>
    <t>なお、当組合の監事は、定款第２８条（監事の職務）に定めるところにより、</t>
    <phoneticPr fontId="1"/>
  </si>
  <si>
    <t>監査の範囲が会計に関するものに限定されているため、事業報告書を監査する権限を</t>
    <phoneticPr fontId="1"/>
  </si>
  <si>
    <t>有していない。</t>
  </si>
  <si>
    <t>１.</t>
    <phoneticPr fontId="1"/>
  </si>
  <si>
    <t>監査方法の概要</t>
  </si>
  <si>
    <t>決算関係書類の監査のため、会計に関する帳簿、書類を閲覧し、計算書類について</t>
    <phoneticPr fontId="1"/>
  </si>
  <si>
    <t>検討を加え、必要な実査、理事長立会、照合及び報告の聴取その他通常とるべき</t>
    <phoneticPr fontId="1"/>
  </si>
  <si>
    <t>必要な方法を用いて調査した。</t>
  </si>
  <si>
    <t>２.</t>
    <phoneticPr fontId="1"/>
  </si>
  <si>
    <t>監査結果の意見</t>
    <phoneticPr fontId="1"/>
  </si>
  <si>
    <t>(1)</t>
    <phoneticPr fontId="1"/>
  </si>
  <si>
    <t>財産目録、貸借対照表、損益計算書は、組合の財産及び損益の状況のすべての重要</t>
    <phoneticPr fontId="1"/>
  </si>
  <si>
    <t>な点において適正かつ正確に表示しているものと認める。</t>
  </si>
  <si>
    <t>(2)</t>
    <phoneticPr fontId="1"/>
  </si>
  <si>
    <t>剰余金処分案は、法令及び定款に適合しているものと認める。</t>
    <phoneticPr fontId="1"/>
  </si>
  <si>
    <r>
      <t>令和 ８年　</t>
    </r>
    <r>
      <rPr>
        <sz val="12"/>
        <rFont val="ＭＳ 明朝"/>
        <family val="1"/>
        <charset val="128"/>
      </rPr>
      <t>４月</t>
    </r>
    <r>
      <rPr>
        <sz val="12"/>
        <color rgb="FFFF0000"/>
        <rFont val="ＭＳ 明朝"/>
        <family val="1"/>
        <charset val="128"/>
      </rPr>
      <t>　</t>
    </r>
    <r>
      <rPr>
        <sz val="12"/>
        <rFont val="ＭＳ 明朝"/>
        <family val="1"/>
        <charset val="128"/>
      </rPr>
      <t>１７日</t>
    </r>
  </si>
  <si>
    <t>京都府鉄構工業協同組合</t>
    <rPh sb="0" eb="11">
      <t>キョウト</t>
    </rPh>
    <phoneticPr fontId="1"/>
  </si>
  <si>
    <t>監　　事</t>
    <rPh sb="0" eb="1">
      <t>カン</t>
    </rPh>
    <rPh sb="3" eb="4">
      <t>コト</t>
    </rPh>
    <phoneticPr fontId="1"/>
  </si>
  <si>
    <t>中本幸志</t>
    <rPh sb="0" eb="2">
      <t>ナカモト</t>
    </rPh>
    <rPh sb="2" eb="4">
      <t>コウジ</t>
    </rPh>
    <phoneticPr fontId="1"/>
  </si>
  <si>
    <t>人見勘一</t>
    <rPh sb="0" eb="2">
      <t>ヒトミ</t>
    </rPh>
    <rPh sb="2" eb="4">
      <t>カンイチ</t>
    </rPh>
    <phoneticPr fontId="1"/>
  </si>
  <si>
    <t xml:space="preserve">京都府・京都市等公的機関への陳情活動を行う（親組合と連携して行う） </t>
  </si>
  <si>
    <t>技術向上のための意見交換会を開催する</t>
  </si>
  <si>
    <t>会員相互の親睦・情報交換のための会合を開催する</t>
  </si>
  <si>
    <t>重点事項：</t>
    <phoneticPr fontId="1"/>
  </si>
  <si>
    <t xml:space="preserve">④ </t>
    <phoneticPr fontId="1"/>
  </si>
  <si>
    <t>を生産する現場から多くを学び技術及び品質向上を図る</t>
    <phoneticPr fontId="1"/>
  </si>
  <si>
    <t>工場見学会：同業・異業種の先進的な工場を見学し、品質の高い製品</t>
    <phoneticPr fontId="1"/>
  </si>
  <si>
    <t xml:space="preserve">③ </t>
    <phoneticPr fontId="1"/>
  </si>
  <si>
    <t>役員会:年3回開催する</t>
    <phoneticPr fontId="1"/>
  </si>
  <si>
    <t xml:space="preserve">② </t>
    <phoneticPr fontId="1"/>
  </si>
  <si>
    <t>第２１回通常総会</t>
    <phoneticPr fontId="1"/>
  </si>
  <si>
    <t>ＲＪ会事業</t>
    <phoneticPr fontId="1"/>
  </si>
  <si>
    <t>５．</t>
    <phoneticPr fontId="1"/>
  </si>
  <si>
    <t>京都府建築士事務所協会との交流</t>
    <phoneticPr fontId="1"/>
  </si>
  <si>
    <t>⑭</t>
    <phoneticPr fontId="1"/>
  </si>
  <si>
    <t>就職斡旋事業の取り組み</t>
    <phoneticPr fontId="1"/>
  </si>
  <si>
    <r>
      <t>⑬</t>
    </r>
    <r>
      <rPr>
        <sz val="12"/>
        <rFont val="Times New Roman"/>
        <family val="1"/>
      </rPr>
      <t xml:space="preserve"> </t>
    </r>
    <phoneticPr fontId="1"/>
  </si>
  <si>
    <t>親組合事業への積極的参加</t>
    <phoneticPr fontId="1"/>
  </si>
  <si>
    <r>
      <t>⑫</t>
    </r>
    <r>
      <rPr>
        <sz val="12"/>
        <rFont val="Times New Roman"/>
        <family val="1"/>
      </rPr>
      <t xml:space="preserve"> </t>
    </r>
    <phoneticPr fontId="1"/>
  </si>
  <si>
    <t>新規入会者の勧誘</t>
    <phoneticPr fontId="1"/>
  </si>
  <si>
    <r>
      <t>⑪</t>
    </r>
    <r>
      <rPr>
        <sz val="12"/>
        <rFont val="Times New Roman"/>
        <family val="1"/>
      </rPr>
      <t xml:space="preserve"> </t>
    </r>
    <phoneticPr fontId="1"/>
  </si>
  <si>
    <t>全青会全国大会への参加</t>
    <phoneticPr fontId="1"/>
  </si>
  <si>
    <r>
      <t>⑩</t>
    </r>
    <r>
      <rPr>
        <sz val="12"/>
        <rFont val="Times New Roman"/>
        <family val="1"/>
      </rPr>
      <t xml:space="preserve"> </t>
    </r>
    <r>
      <rPr>
        <sz val="12"/>
        <rFont val="ＭＳ 明朝"/>
        <family val="1"/>
        <charset val="128"/>
      </rPr>
      <t xml:space="preserve"> </t>
    </r>
    <phoneticPr fontId="1"/>
  </si>
  <si>
    <t>新年懇親会・忘年会等の開催</t>
    <phoneticPr fontId="1"/>
  </si>
  <si>
    <r>
      <t>⑨</t>
    </r>
    <r>
      <rPr>
        <sz val="12"/>
        <rFont val="Times New Roman"/>
        <family val="1"/>
      </rPr>
      <t xml:space="preserve"> </t>
    </r>
    <phoneticPr fontId="1"/>
  </si>
  <si>
    <t>スポーツ・レクリエーションなど</t>
    <phoneticPr fontId="1"/>
  </si>
  <si>
    <r>
      <t>⑧</t>
    </r>
    <r>
      <rPr>
        <sz val="12"/>
        <rFont val="Times New Roman"/>
        <family val="1"/>
      </rPr>
      <t xml:space="preserve"> </t>
    </r>
    <r>
      <rPr>
        <sz val="12"/>
        <rFont val="ＭＳ 明朝"/>
        <family val="1"/>
        <charset val="128"/>
      </rPr>
      <t xml:space="preserve"> </t>
    </r>
    <phoneticPr fontId="1"/>
  </si>
  <si>
    <t>他府県（近畿）青年部との交流</t>
    <phoneticPr fontId="1"/>
  </si>
  <si>
    <r>
      <t>⑦</t>
    </r>
    <r>
      <rPr>
        <sz val="12"/>
        <rFont val="Times New Roman"/>
        <family val="1"/>
      </rPr>
      <t xml:space="preserve"> </t>
    </r>
    <phoneticPr fontId="1"/>
  </si>
  <si>
    <t>若手構造部会との交流</t>
    <phoneticPr fontId="1"/>
  </si>
  <si>
    <t>⑥</t>
    <phoneticPr fontId="1"/>
  </si>
  <si>
    <t>設計、構造部会との交流</t>
    <phoneticPr fontId="1"/>
  </si>
  <si>
    <t>⑤</t>
    <phoneticPr fontId="1"/>
  </si>
  <si>
    <t>勉強会及び視察研修会　　年1回以上</t>
    <phoneticPr fontId="1"/>
  </si>
  <si>
    <r>
      <t>④</t>
    </r>
    <r>
      <rPr>
        <sz val="12"/>
        <rFont val="Times New Roman"/>
        <family val="1"/>
      </rPr>
      <t xml:space="preserve"> </t>
    </r>
    <r>
      <rPr>
        <sz val="12"/>
        <rFont val="ＭＳ 明朝"/>
        <family val="1"/>
        <charset val="128"/>
      </rPr>
      <t xml:space="preserve"> </t>
    </r>
    <phoneticPr fontId="1"/>
  </si>
  <si>
    <t>京都役員会及び三役会</t>
    <phoneticPr fontId="1"/>
  </si>
  <si>
    <r>
      <t>③</t>
    </r>
    <r>
      <rPr>
        <sz val="12"/>
        <rFont val="Times New Roman"/>
        <family val="1"/>
      </rPr>
      <t xml:space="preserve"> </t>
    </r>
    <phoneticPr fontId="1"/>
  </si>
  <si>
    <t>京都建築構造研究会鉄骨部会参加</t>
    <phoneticPr fontId="1"/>
  </si>
  <si>
    <t>②</t>
    <phoneticPr fontId="1"/>
  </si>
  <si>
    <t>全青会近畿ブロック事業及び役員会への参加</t>
    <phoneticPr fontId="1"/>
  </si>
  <si>
    <t>①</t>
    <phoneticPr fontId="1"/>
  </si>
  <si>
    <t>会員相互の親睦の充実化を図る為、年数回の通常部会を開催する。</t>
  </si>
  <si>
    <t>青年部会事業</t>
    <phoneticPr fontId="1"/>
  </si>
  <si>
    <t>４．</t>
    <phoneticPr fontId="1"/>
  </si>
  <si>
    <t>せると共に、組合員相互の親睦を密にし、資質の向上に努める</t>
    <phoneticPr fontId="1"/>
  </si>
  <si>
    <t>各支部会活動の活性化を図り、各事業委員会との連携を深め内容を充実さ</t>
    <phoneticPr fontId="1"/>
  </si>
  <si>
    <t>支部会事業</t>
    <rPh sb="0" eb="2">
      <t>シブ</t>
    </rPh>
    <rPh sb="2" eb="3">
      <t>カイ</t>
    </rPh>
    <rPh sb="3" eb="5">
      <t>ジギョウ</t>
    </rPh>
    <phoneticPr fontId="1"/>
  </si>
  <si>
    <t>３．</t>
    <phoneticPr fontId="1"/>
  </si>
  <si>
    <t>大臣認定取得の新規取得企業の勧誘・推進を図る</t>
    <phoneticPr fontId="1"/>
  </si>
  <si>
    <t>大臣認定取得のための技術・品質のサポート制度を推進する</t>
    <phoneticPr fontId="1"/>
  </si>
  <si>
    <t xml:space="preserve">② </t>
    <phoneticPr fontId="1"/>
  </si>
  <si>
    <t>作成要領術的要件に対する指導を行う</t>
    <phoneticPr fontId="1"/>
  </si>
  <si>
    <t>認定に対応した製作要領書、工作基準等の技術文章等の改定事項の伝達</t>
    <phoneticPr fontId="1"/>
  </si>
  <si>
    <t>(2)  認定事業関連</t>
  </si>
  <si>
    <t>共同積算情報システムの利用者拡大の推進</t>
    <phoneticPr fontId="1"/>
  </si>
  <si>
    <r>
      <t>⑥ </t>
    </r>
    <r>
      <rPr>
        <sz val="12"/>
        <rFont val="Times New Roman"/>
        <family val="1"/>
      </rPr>
      <t xml:space="preserve"> </t>
    </r>
    <phoneticPr fontId="1"/>
  </si>
  <si>
    <t>適正価格での受注促進のため近畿２府４県の組合員との情報の共有化を推進する</t>
    <rPh sb="32" eb="34">
      <t>スイシン</t>
    </rPh>
    <phoneticPr fontId="1"/>
  </si>
  <si>
    <t>全構協、各都道府県の技術資料の収集、共有・展開を図る</t>
    <phoneticPr fontId="1"/>
  </si>
  <si>
    <r>
      <t>④ </t>
    </r>
    <r>
      <rPr>
        <sz val="12"/>
        <rFont val="Times New Roman"/>
        <family val="1"/>
      </rPr>
      <t xml:space="preserve"> </t>
    </r>
    <phoneticPr fontId="1"/>
  </si>
  <si>
    <t>ＡＷ合同受験の促進とサポートを行う</t>
    <phoneticPr fontId="1"/>
  </si>
  <si>
    <t>③ </t>
    <phoneticPr fontId="1"/>
  </si>
  <si>
    <r>
      <rPr>
        <sz val="12"/>
        <rFont val="Times New Roman"/>
        <family val="1"/>
      </rPr>
      <t xml:space="preserve"> </t>
    </r>
    <r>
      <rPr>
        <sz val="12"/>
        <rFont val="ＭＳ 明朝"/>
        <family val="1"/>
        <charset val="128"/>
      </rPr>
      <t>品質の向上・確保のための技術講習会の開催、積極的な参加を促進する</t>
    </r>
    <phoneticPr fontId="1"/>
  </si>
  <si>
    <t>② </t>
    <phoneticPr fontId="1"/>
  </si>
  <si>
    <t>引き続き、品質確保・適正化の指導・サポートを行う</t>
    <phoneticPr fontId="1"/>
  </si>
  <si>
    <r>
      <t>① </t>
    </r>
    <r>
      <rPr>
        <sz val="12"/>
        <rFont val="Times New Roman"/>
        <family val="1"/>
      </rPr>
      <t xml:space="preserve"> </t>
    </r>
    <phoneticPr fontId="1"/>
  </si>
  <si>
    <t>(1)  品質管理指導関連</t>
    <phoneticPr fontId="1"/>
  </si>
  <si>
    <t xml:space="preserve">技術関連事業 </t>
    <phoneticPr fontId="1"/>
  </si>
  <si>
    <t>２．</t>
    <phoneticPr fontId="1"/>
  </si>
  <si>
    <t>(8)</t>
    <phoneticPr fontId="1"/>
  </si>
  <si>
    <t>オートリースの利用促進をＰＲする</t>
    <phoneticPr fontId="1"/>
  </si>
  <si>
    <t>(7)</t>
    <phoneticPr fontId="1"/>
  </si>
  <si>
    <t>ハイリングⅡの販売促進を図る</t>
    <phoneticPr fontId="1"/>
  </si>
  <si>
    <t>(6)</t>
    <phoneticPr fontId="1"/>
  </si>
  <si>
    <t>集団扱保険制度「グループ傷害保険」の加入の推進</t>
    <phoneticPr fontId="1"/>
  </si>
  <si>
    <t>(5)</t>
    <phoneticPr fontId="1"/>
  </si>
  <si>
    <t>全構協の指定商品アマダカッテイングシステムの鋸刃（PROTECTOR）の拡販を図る</t>
    <phoneticPr fontId="1"/>
  </si>
  <si>
    <t>(4)</t>
    <phoneticPr fontId="1"/>
  </si>
  <si>
    <t>事業規模の拡大及び新規事業の展開を図る</t>
    <phoneticPr fontId="1"/>
  </si>
  <si>
    <t>全構協生命共済も新規加入の推進を図り目標達成に努力する</t>
    <phoneticPr fontId="1"/>
  </si>
  <si>
    <t>拡販会議を定期的に催し、目標を達成したい</t>
    <phoneticPr fontId="1"/>
  </si>
  <si>
    <t>　　拡販会議を定期的に催し、目標を達成したい</t>
    <phoneticPr fontId="1"/>
  </si>
  <si>
    <t>運営共済事業関連</t>
    <phoneticPr fontId="1"/>
  </si>
  <si>
    <t>１．</t>
    <phoneticPr fontId="1"/>
  </si>
  <si>
    <t>各部事業</t>
    <phoneticPr fontId="1"/>
  </si>
  <si>
    <t xml:space="preserve"> </t>
  </si>
  <si>
    <t>ホームページの充実とＩＴ化の推進</t>
    <phoneticPr fontId="1"/>
  </si>
  <si>
    <t>８．</t>
  </si>
  <si>
    <t>新規組合員加入の促進と経費の節減に努める</t>
    <phoneticPr fontId="1"/>
  </si>
  <si>
    <t>７．</t>
  </si>
  <si>
    <t>サポートするとともに事業拡大を図る</t>
    <phoneticPr fontId="1"/>
  </si>
  <si>
    <t>組合員企業のための労働災害防止・健康維持推進事業の実施と円滑な運営を</t>
    <phoneticPr fontId="1"/>
  </si>
  <si>
    <t>６．</t>
  </si>
  <si>
    <t>次世代鉄骨加工業を担う青年部の一層の充実</t>
    <phoneticPr fontId="1"/>
  </si>
  <si>
    <t>５．</t>
  </si>
  <si>
    <t>全構協事業との連携、協力拡大</t>
    <phoneticPr fontId="1"/>
  </si>
  <si>
    <t>４．</t>
  </si>
  <si>
    <t>認定工場制度の的確な実施と行政など関連先への制度のＰＲの強化</t>
    <phoneticPr fontId="1"/>
  </si>
  <si>
    <t>３．</t>
  </si>
  <si>
    <t>鉄骨工事契約適正化など組合員の経営安定のための諸施策</t>
    <phoneticPr fontId="1"/>
  </si>
  <si>
    <t>２．</t>
  </si>
  <si>
    <t>公共事業における鉄骨工事の不当廉売の是正などについて行政へ陳情</t>
    <phoneticPr fontId="1"/>
  </si>
  <si>
    <t>本年度の重点事業</t>
    <phoneticPr fontId="1"/>
  </si>
  <si>
    <t>後継経営者の育成（人材の育成と教育・雇用対策の推進）</t>
    <phoneticPr fontId="1"/>
  </si>
  <si>
    <t>技術の向上（若手技術者の育成・品質管理体制改善強化・公共工事Ｓ造化の推進）</t>
    <phoneticPr fontId="1"/>
  </si>
  <si>
    <t>認定工場のサポート）</t>
    <phoneticPr fontId="1"/>
  </si>
  <si>
    <t>経営の安定化（需要変動への対応・適正価格・不況対策・元請、下請契約の適正化・</t>
    <phoneticPr fontId="1"/>
  </si>
  <si>
    <t>し、事業を推進する。</t>
    <phoneticPr fontId="1"/>
  </si>
  <si>
    <t>組み、社会・業界の構造変化に対応し、共存共栄していくため、以下の三点を重点項目と</t>
    <rPh sb="0" eb="40">
      <t>ジュウテン</t>
    </rPh>
    <phoneticPr fontId="1"/>
  </si>
  <si>
    <t>ているが、会員企業の皆様の英知を集め、鉄骨業界全体が連携し、様々な課題解決に取り</t>
    <phoneticPr fontId="1"/>
  </si>
  <si>
    <t>また、人材確保と育成、働き方改革への対応、安全と健康、図面遅延問題 と課題は山積し</t>
    <phoneticPr fontId="1"/>
  </si>
  <si>
    <t>激化が懸念されており、DXやAIを活用した、生産性向上と構造改革が急務となっている。</t>
    <rPh sb="0" eb="42">
      <t>カクホイクセイハタラカタカイカクタイオウアンゼン</t>
    </rPh>
    <phoneticPr fontId="1"/>
  </si>
  <si>
    <t>大手による大規模再開発は堅調ですが、中小プロジェクトの停滞や海外材流入による競争</t>
    <phoneticPr fontId="1"/>
  </si>
  <si>
    <t>コスト高騰、工期遅延の影響を受け、鉄骨需要量は前年比微減の低水準が続く見通しです。</t>
    <phoneticPr fontId="1"/>
  </si>
  <si>
    <t>2026年の鉄骨業界は、昨年度に引き続き円安及び物価上昇に加え、人手不足、材料・物流</t>
    <rPh sb="12" eb="14">
      <t>サクネン</t>
    </rPh>
    <rPh sb="14" eb="15">
      <t>ド</t>
    </rPh>
    <rPh sb="16" eb="17">
      <t>ヒ</t>
    </rPh>
    <rPh sb="18" eb="19">
      <t>ツヅ</t>
    </rPh>
    <rPh sb="20" eb="22">
      <t>エンヤス</t>
    </rPh>
    <rPh sb="22" eb="23">
      <t>オヨ</t>
    </rPh>
    <rPh sb="24" eb="26">
      <t>ブッカ</t>
    </rPh>
    <rPh sb="26" eb="28">
      <t>ジョウショウ</t>
    </rPh>
    <rPh sb="29" eb="30">
      <t>クワ</t>
    </rPh>
    <phoneticPr fontId="1"/>
  </si>
  <si>
    <t>基本方針</t>
    <phoneticPr fontId="1"/>
  </si>
  <si>
    <t>２０２６年　事業計画（案）</t>
    <rPh sb="4" eb="5">
      <t>ネン</t>
    </rPh>
    <phoneticPr fontId="1"/>
  </si>
  <si>
    <t>収　支　予　算　書　（案）</t>
    <rPh sb="0" eb="1">
      <t>オサム</t>
    </rPh>
    <rPh sb="2" eb="3">
      <t>ササ</t>
    </rPh>
    <rPh sb="4" eb="5">
      <t>ヨ</t>
    </rPh>
    <rPh sb="6" eb="7">
      <t>ザン</t>
    </rPh>
    <rPh sb="8" eb="9">
      <t>ショ</t>
    </rPh>
    <rPh sb="11" eb="12">
      <t>アン</t>
    </rPh>
    <phoneticPr fontId="27"/>
  </si>
  <si>
    <t>自　　令和　8年　４月 　１日</t>
    <rPh sb="0" eb="1">
      <t>ジ</t>
    </rPh>
    <rPh sb="3" eb="5">
      <t>レイワ</t>
    </rPh>
    <rPh sb="7" eb="8">
      <t>ネン</t>
    </rPh>
    <rPh sb="10" eb="11">
      <t>ガツ</t>
    </rPh>
    <rPh sb="14" eb="15">
      <t>ニチ</t>
    </rPh>
    <phoneticPr fontId="23"/>
  </si>
  <si>
    <t>至　　令和　9年　３月 ３１日</t>
    <rPh sb="0" eb="1">
      <t>イタル</t>
    </rPh>
    <rPh sb="3" eb="5">
      <t>レイワ</t>
    </rPh>
    <rPh sb="7" eb="8">
      <t>ネン</t>
    </rPh>
    <rPh sb="10" eb="11">
      <t>ガツ</t>
    </rPh>
    <rPh sb="14" eb="15">
      <t>ニチ</t>
    </rPh>
    <phoneticPr fontId="23"/>
  </si>
  <si>
    <t>支出の部</t>
    <rPh sb="0" eb="2">
      <t>シシュツ</t>
    </rPh>
    <rPh sb="3" eb="4">
      <t>ブ</t>
    </rPh>
    <phoneticPr fontId="23"/>
  </si>
  <si>
    <t>収入の部</t>
    <rPh sb="0" eb="2">
      <t>シュウニュウ</t>
    </rPh>
    <rPh sb="3" eb="4">
      <t>ブ</t>
    </rPh>
    <phoneticPr fontId="23"/>
  </si>
  <si>
    <t>教育事業費</t>
    <rPh sb="0" eb="2">
      <t>キョウイク</t>
    </rPh>
    <rPh sb="2" eb="4">
      <t>ジギョウ</t>
    </rPh>
    <rPh sb="4" eb="5">
      <t>ヒ</t>
    </rPh>
    <phoneticPr fontId="23"/>
  </si>
  <si>
    <t>福利厚生事業費</t>
    <rPh sb="0" eb="2">
      <t>フクリ</t>
    </rPh>
    <rPh sb="2" eb="4">
      <t>コウセイ</t>
    </rPh>
    <rPh sb="4" eb="6">
      <t>ジギョウ</t>
    </rPh>
    <rPh sb="6" eb="7">
      <t>ヒ</t>
    </rPh>
    <phoneticPr fontId="23"/>
  </si>
  <si>
    <t>9)</t>
    <phoneticPr fontId="27"/>
  </si>
  <si>
    <t>広告費</t>
    <rPh sb="0" eb="2">
      <t>コウコク</t>
    </rPh>
    <rPh sb="2" eb="3">
      <t>ヒ</t>
    </rPh>
    <phoneticPr fontId="27"/>
  </si>
  <si>
    <t>（予備費の部）</t>
    <rPh sb="1" eb="4">
      <t>ヨビヒ</t>
    </rPh>
    <rPh sb="5" eb="6">
      <t>ブ</t>
    </rPh>
    <phoneticPr fontId="27"/>
  </si>
  <si>
    <t>予備費</t>
    <rPh sb="0" eb="3">
      <t>ヨビヒ</t>
    </rPh>
    <phoneticPr fontId="27"/>
  </si>
  <si>
    <t>令和　８　年　度</t>
    <rPh sb="0" eb="2">
      <t>レイワ</t>
    </rPh>
    <rPh sb="5" eb="6">
      <t>ネン</t>
    </rPh>
    <rPh sb="7" eb="8">
      <t>ド</t>
    </rPh>
    <phoneticPr fontId="23"/>
  </si>
  <si>
    <t>幹 事 会　　6/4,7/29,9/2,12/2,2/5　　　　　　　</t>
    <phoneticPr fontId="1"/>
  </si>
  <si>
    <t xml:space="preserve">11/12,3/25　　 両丹支部　　２回  </t>
    <phoneticPr fontId="1"/>
  </si>
  <si>
    <t>8/28,2/18　　　京都西支部　２回　　　8/30,3/27　　京都東支部　　　２回</t>
    <phoneticPr fontId="1"/>
  </si>
  <si>
    <t>㈱柳原鉄工所、㈲山本工業、牧本金属㈱　　　計３社</t>
    <rPh sb="13" eb="15">
      <t>マキモト</t>
    </rPh>
    <rPh sb="15" eb="17">
      <t>キンゾク</t>
    </rPh>
    <rPh sb="21" eb="22">
      <t>ケイ</t>
    </rPh>
    <rPh sb="23" eb="24">
      <t>シャ</t>
    </rPh>
    <phoneticPr fontId="1"/>
  </si>
  <si>
    <t>要望等として提案し利用促進に繋げる</t>
  </si>
  <si>
    <t>(9)</t>
    <phoneticPr fontId="1"/>
  </si>
  <si>
    <t>資材不足、資材高騰に対して共同購買などを含めた対応策を模索する</t>
  </si>
  <si>
    <t>運営共済事業委員会を開き、各種共済事業の利用状況を把握し利用促進の為の</t>
  </si>
  <si>
    <t>情報交換、メーカ－及び商社への要望等の取り纏めの準備を行った。</t>
  </si>
  <si>
    <t>なり達成率72％と未達になった。全構協生命共済の目標金額45,400万円に対し</t>
    <phoneticPr fontId="1"/>
  </si>
  <si>
    <t>「建築鉄骨ディテール2025年度版」を全組合員に配布した。</t>
    <phoneticPr fontId="1"/>
  </si>
  <si>
    <t>前期に引き続き各共済事業の利用が進まない要因を調査し、メーカー及び商社に</t>
    <phoneticPr fontId="1"/>
  </si>
  <si>
    <t>京都RJ会役員会</t>
    <rPh sb="0" eb="2">
      <t>キョウト</t>
    </rPh>
    <rPh sb="3" eb="4">
      <t>カイ</t>
    </rPh>
    <rPh sb="5" eb="8">
      <t>ヤクインカイ</t>
    </rPh>
    <phoneticPr fontId="1"/>
  </si>
  <si>
    <t xml:space="preserve">          （府会議員 小巻くみ 氏 同席） </t>
    <phoneticPr fontId="1"/>
  </si>
  <si>
    <t xml:space="preserve">          （市会議員 森田守 氏 同席） </t>
    <rPh sb="11" eb="12">
      <t>シ</t>
    </rPh>
    <rPh sb="16" eb="18">
      <t>モリタ</t>
    </rPh>
    <rPh sb="18" eb="19">
      <t>マモル</t>
    </rPh>
    <phoneticPr fontId="1"/>
  </si>
  <si>
    <t>全構協指定塗料の京都府目標を1,900缶とし、メーカー・販売店との</t>
    <phoneticPr fontId="1"/>
  </si>
  <si>
    <t>第５号議案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</si>
</sst>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176" formatCode="m/d"/>
    <numFmt numFmtId="177" formatCode="m/d;@"/>
    <numFmt numFmtId="178" formatCode="&quot;[&quot;#,##0&quot;]&quot;;&quot;△&quot;\ #,##0"/>
    <numFmt numFmtId="179" formatCode="&quot;(&quot;#,##0&quot;)&quot;;&quot;(△&quot;\ #,##0&quot;)&quot;;&quot;(&quot;\-&quot;)&quot;"/>
    <numFmt numFmtId="180" formatCode="&quot;[&quot;#,##0&quot;]&quot;;&quot;△&quot;\ #,##0\ "/>
    <numFmt numFmtId="181" formatCode="#,##0_ "/>
    <numFmt numFmtId="182" formatCode="#,##0_);[Red]\(#,##0\)"/>
    <numFmt numFmtId="183" formatCode="#,##0&quot;円&quot;"/>
    <numFmt numFmtId="184" formatCode="&quot;¥&quot;#,##0_);[Red]\(&quot;¥&quot;#,##0\)"/>
    <numFmt numFmtId="185" formatCode="0_);[Red]\(0\)"/>
    <numFmt numFmtId="186" formatCode="0_);\(0\)"/>
  </numFmts>
  <fonts count="43" x14ac:knownFonts="1">
    <font>
      <sz val="11"/>
      <color theme="1"/>
      <name val="游ゴシック"/>
      <family val="2"/>
      <charset val="128"/>
      <scheme val="minor"/>
    </font>
    <font>
      <sz val="6"/>
      <name val="游ゴシック"/>
      <family val="2"/>
      <charset val="128"/>
      <scheme val="minor"/>
    </font>
    <font>
      <sz val="12"/>
      <name val="ＭＳ 明朝"/>
      <family val="1"/>
      <charset val="128"/>
    </font>
    <font>
      <sz val="16"/>
      <name val="ＭＳ 明朝"/>
      <family val="1"/>
      <charset val="128"/>
    </font>
    <font>
      <sz val="14"/>
      <name val="ＭＳ 明朝"/>
      <family val="1"/>
      <charset val="128"/>
    </font>
    <font>
      <sz val="12"/>
      <color theme="1"/>
      <name val="ＭＳ 明朝"/>
      <family val="1"/>
      <charset val="128"/>
    </font>
    <font>
      <sz val="12"/>
      <color theme="1"/>
      <name val="HGP明朝E"/>
      <family val="1"/>
      <charset val="128"/>
    </font>
    <font>
      <sz val="10"/>
      <color theme="1"/>
      <name val="ＭＳ 明朝"/>
      <family val="1"/>
      <charset val="128"/>
    </font>
    <font>
      <sz val="9"/>
      <color theme="1"/>
      <name val="ＭＳ 明朝"/>
      <family val="1"/>
      <charset val="128"/>
    </font>
    <font>
      <sz val="10"/>
      <name val="ＭＳ 明朝"/>
      <family val="1"/>
      <charset val="128"/>
    </font>
    <font>
      <sz val="12"/>
      <color rgb="FF0A0A0A"/>
      <name val="ＭＳ 明朝"/>
      <family val="1"/>
      <charset val="128"/>
    </font>
    <font>
      <sz val="18"/>
      <color rgb="FF000000"/>
      <name val="ＭＳ 明朝"/>
      <family val="1"/>
      <charset val="128"/>
    </font>
    <font>
      <sz val="12"/>
      <color rgb="FF000000"/>
      <name val="ＭＳ 明朝"/>
      <family val="1"/>
      <charset val="128"/>
    </font>
    <font>
      <sz val="14"/>
      <color theme="1"/>
      <name val="ＭＳ 明朝"/>
      <family val="1"/>
      <charset val="128"/>
    </font>
    <font>
      <sz val="14"/>
      <color rgb="FF000000"/>
      <name val="ＭＳ 明朝"/>
      <family val="1"/>
      <charset val="128"/>
    </font>
    <font>
      <sz val="11"/>
      <color theme="1"/>
      <name val="ＭＳ 明朝"/>
      <family val="1"/>
      <charset val="128"/>
    </font>
    <font>
      <sz val="11"/>
      <color rgb="FF000000"/>
      <name val="ＭＳ 明朝"/>
      <family val="1"/>
      <charset val="128"/>
    </font>
    <font>
      <sz val="12"/>
      <color theme="1"/>
      <name val="游ゴシック"/>
      <family val="2"/>
      <charset val="128"/>
      <scheme val="minor"/>
    </font>
    <font>
      <sz val="18"/>
      <color theme="1"/>
      <name val="ＭＳ 明朝"/>
      <family val="1"/>
      <charset val="128"/>
    </font>
    <font>
      <sz val="16"/>
      <color theme="1"/>
      <name val="ＭＳ 明朝"/>
      <family val="1"/>
      <charset val="128"/>
    </font>
    <font>
      <sz val="13"/>
      <color theme="1"/>
      <name val="ＭＳ 明朝"/>
      <family val="1"/>
      <charset val="128"/>
    </font>
    <font>
      <sz val="11"/>
      <name val="ＭＳ Ｐ明朝"/>
      <family val="1"/>
      <charset val="128"/>
    </font>
    <font>
      <u/>
      <sz val="16"/>
      <name val="ＭＳ Ｐ明朝"/>
      <family val="1"/>
      <charset val="128"/>
    </font>
    <font>
      <sz val="6"/>
      <name val="ＭＳ Ｐ明朝"/>
      <family val="1"/>
      <charset val="128"/>
    </font>
    <font>
      <sz val="16"/>
      <name val="ＭＳ Ｐ明朝"/>
      <family val="1"/>
      <charset val="128"/>
    </font>
    <font>
      <sz val="11.5"/>
      <name val="ＭＳ Ｐ明朝"/>
      <family val="1"/>
      <charset val="128"/>
    </font>
    <font>
      <sz val="12"/>
      <name val="ＭＳ Ｐ明朝"/>
      <family val="1"/>
      <charset val="128"/>
    </font>
    <font>
      <sz val="6"/>
      <name val="ＭＳ 明朝"/>
      <family val="1"/>
      <charset val="128"/>
    </font>
    <font>
      <sz val="11"/>
      <name val="ＭＳ Ｐゴシック"/>
      <family val="3"/>
      <charset val="128"/>
    </font>
    <font>
      <b/>
      <sz val="12"/>
      <name val="ＭＳ 明朝"/>
      <family val="1"/>
      <charset val="128"/>
    </font>
    <font>
      <sz val="6"/>
      <name val="ＭＳ Ｐゴシック"/>
      <family val="3"/>
      <charset val="128"/>
    </font>
    <font>
      <b/>
      <sz val="14"/>
      <name val="ＭＳ 明朝"/>
      <family val="1"/>
      <charset val="128"/>
    </font>
    <font>
      <u/>
      <sz val="12"/>
      <name val="ＭＳ 明朝"/>
      <family val="1"/>
      <charset val="128"/>
    </font>
    <font>
      <u/>
      <sz val="16"/>
      <name val="ＭＳ 明朝"/>
      <family val="1"/>
      <charset val="128"/>
    </font>
    <font>
      <sz val="16"/>
      <color rgb="FF000000"/>
      <name val="ＭＳ 明朝"/>
      <family val="1"/>
      <charset val="128"/>
    </font>
    <font>
      <sz val="12"/>
      <color rgb="FFFF0000"/>
      <name val="ＭＳ 明朝"/>
      <family val="1"/>
      <charset val="128"/>
    </font>
    <font>
      <sz val="12"/>
      <name val="游ゴシック"/>
      <family val="2"/>
      <charset val="128"/>
      <scheme val="minor"/>
    </font>
    <font>
      <sz val="12"/>
      <name val="Times New Roman"/>
      <family val="1"/>
    </font>
    <font>
      <sz val="14"/>
      <name val="游ゴシック"/>
      <family val="2"/>
      <charset val="128"/>
      <scheme val="minor"/>
    </font>
    <font>
      <sz val="10"/>
      <color theme="1"/>
      <name val="游ゴシック"/>
      <family val="2"/>
      <charset val="128"/>
      <scheme val="minor"/>
    </font>
    <font>
      <b/>
      <sz val="18"/>
      <name val="ＭＳ Ｐ明朝"/>
      <family val="1"/>
      <charset val="128"/>
    </font>
    <font>
      <b/>
      <u/>
      <sz val="18"/>
      <name val="ＭＳ Ｐ明朝"/>
      <family val="1"/>
      <charset val="128"/>
    </font>
    <font>
      <sz val="14"/>
      <name val="ＭＳ Ｐ明朝"/>
      <family val="1"/>
      <charset val="128"/>
    </font>
  </fonts>
  <fills count="3">
    <fill>
      <patternFill patternType="none"/>
    </fill>
    <fill>
      <patternFill patternType="gray125"/>
    </fill>
    <fill>
      <patternFill patternType="solid">
        <fgColor theme="0"/>
        <bgColor indexed="64"/>
      </patternFill>
    </fill>
  </fills>
  <borders count="4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slantDashDot">
        <color auto="1"/>
      </left>
      <right/>
      <top style="slantDashDot">
        <color auto="1"/>
      </top>
      <bottom/>
      <diagonal/>
    </border>
    <border>
      <left/>
      <right/>
      <top style="slantDashDot">
        <color auto="1"/>
      </top>
      <bottom/>
      <diagonal/>
    </border>
    <border>
      <left/>
      <right style="slantDashDot">
        <color auto="1"/>
      </right>
      <top style="slantDashDot">
        <color auto="1"/>
      </top>
      <bottom/>
      <diagonal/>
    </border>
    <border>
      <left style="slantDashDot">
        <color auto="1"/>
      </left>
      <right/>
      <top/>
      <bottom/>
      <diagonal/>
    </border>
    <border>
      <left/>
      <right style="slantDashDot">
        <color auto="1"/>
      </right>
      <top/>
      <bottom/>
      <diagonal/>
    </border>
    <border>
      <left style="slantDashDot">
        <color auto="1"/>
      </left>
      <right/>
      <top/>
      <bottom style="slantDashDot">
        <color auto="1"/>
      </bottom>
      <diagonal/>
    </border>
    <border>
      <left/>
      <right/>
      <top/>
      <bottom style="slantDashDot">
        <color auto="1"/>
      </bottom>
      <diagonal/>
    </border>
    <border>
      <left/>
      <right style="slantDashDot">
        <color auto="1"/>
      </right>
      <top/>
      <bottom style="slantDashDot">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bottom style="thin">
        <color auto="1"/>
      </bottom>
      <diagonal/>
    </border>
  </borders>
  <cellStyleXfs count="4">
    <xf numFmtId="0" fontId="0" fillId="0" borderId="0">
      <alignment vertical="center"/>
    </xf>
    <xf numFmtId="0" fontId="21" fillId="0" borderId="0">
      <alignment vertical="center"/>
    </xf>
    <xf numFmtId="37" fontId="2" fillId="0" borderId="0"/>
    <xf numFmtId="0" fontId="28" fillId="0" borderId="0"/>
  </cellStyleXfs>
  <cellXfs count="269">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4" fillId="0" borderId="0" xfId="0" applyFont="1" applyAlignment="1">
      <alignment horizontal="left" vertical="center"/>
    </xf>
    <xf numFmtId="0" fontId="4" fillId="0" borderId="0" xfId="0" applyFont="1">
      <alignment vertical="center"/>
    </xf>
    <xf numFmtId="0" fontId="2" fillId="0" borderId="0" xfId="0" applyFont="1" applyAlignment="1">
      <alignment horizontal="left" vertical="center" indent="1"/>
    </xf>
    <xf numFmtId="0" fontId="2" fillId="0" borderId="0" xfId="0" applyFont="1" applyAlignment="1">
      <alignment horizontal="left" vertical="center" indent="3"/>
    </xf>
    <xf numFmtId="0" fontId="2" fillId="0" borderId="0" xfId="0" applyFont="1" applyAlignment="1">
      <alignment horizontal="left" vertical="center" indent="4"/>
    </xf>
    <xf numFmtId="0" fontId="2" fillId="0" borderId="0" xfId="0" applyFont="1" applyAlignment="1">
      <alignment horizontal="left" vertical="center" indent="6"/>
    </xf>
    <xf numFmtId="0" fontId="2" fillId="0" borderId="0" xfId="0" applyFont="1" applyAlignment="1">
      <alignment horizontal="left" vertical="center" indent="9"/>
    </xf>
    <xf numFmtId="49" fontId="2" fillId="0" borderId="0" xfId="0" applyNumberFormat="1" applyFont="1" applyAlignment="1">
      <alignment horizontal="left" vertical="center"/>
    </xf>
    <xf numFmtId="49" fontId="2" fillId="0" borderId="0" xfId="0" applyNumberFormat="1" applyFont="1">
      <alignment vertical="center"/>
    </xf>
    <xf numFmtId="0" fontId="5" fillId="0" borderId="0" xfId="0" applyFont="1">
      <alignment vertical="center"/>
    </xf>
    <xf numFmtId="0" fontId="5" fillId="0" borderId="0" xfId="0" applyFont="1" applyAlignment="1">
      <alignment horizontal="center" vertical="center"/>
    </xf>
    <xf numFmtId="176" fontId="2" fillId="0" borderId="0" xfId="0" applyNumberFormat="1" applyFont="1" applyAlignment="1">
      <alignment horizontal="left" vertical="center"/>
    </xf>
    <xf numFmtId="0" fontId="2" fillId="0" borderId="0" xfId="0" applyFont="1" applyAlignment="1">
      <alignment horizontal="center" vertical="center"/>
    </xf>
    <xf numFmtId="0" fontId="6" fillId="0" borderId="0" xfId="0" applyFont="1" applyAlignment="1">
      <alignment horizontal="center" vertical="center"/>
    </xf>
    <xf numFmtId="0" fontId="8" fillId="0" borderId="0" xfId="0" applyFont="1">
      <alignment vertical="center"/>
    </xf>
    <xf numFmtId="176" fontId="2" fillId="0" borderId="0" xfId="0" applyNumberFormat="1" applyFont="1">
      <alignment vertical="center"/>
    </xf>
    <xf numFmtId="176" fontId="5" fillId="0" borderId="0" xfId="0" applyNumberFormat="1" applyFont="1" applyAlignment="1">
      <alignment horizontal="left" vertical="center"/>
    </xf>
    <xf numFmtId="56" fontId="5" fillId="0" borderId="0" xfId="0" applyNumberFormat="1" applyFont="1">
      <alignment vertical="center"/>
    </xf>
    <xf numFmtId="0" fontId="5" fillId="0" borderId="0" xfId="0" applyFont="1" applyAlignment="1">
      <alignment horizontal="justify" vertical="center"/>
    </xf>
    <xf numFmtId="0" fontId="2" fillId="0" borderId="0" xfId="0" applyFont="1" applyAlignment="1">
      <alignment horizontal="left" vertical="center" indent="2"/>
    </xf>
    <xf numFmtId="0" fontId="2" fillId="0" borderId="0" xfId="0" applyFont="1" applyAlignment="1">
      <alignment horizontal="right" vertical="center"/>
    </xf>
    <xf numFmtId="0" fontId="7" fillId="0" borderId="0" xfId="0" applyFont="1" applyAlignment="1">
      <alignment vertical="center" shrinkToFit="1"/>
    </xf>
    <xf numFmtId="0" fontId="9" fillId="0" borderId="0" xfId="0" applyFont="1">
      <alignment vertical="center"/>
    </xf>
    <xf numFmtId="176" fontId="5" fillId="0" borderId="0" xfId="0" applyNumberFormat="1" applyFont="1" applyAlignment="1">
      <alignment horizontal="left" vertical="center" shrinkToFit="1"/>
    </xf>
    <xf numFmtId="0" fontId="5" fillId="0" borderId="0" xfId="0" applyFont="1" applyAlignment="1">
      <alignment vertical="center" shrinkToFit="1"/>
    </xf>
    <xf numFmtId="0" fontId="2" fillId="0" borderId="0" xfId="0" applyFont="1" applyAlignment="1">
      <alignment vertical="center" shrinkToFit="1"/>
    </xf>
    <xf numFmtId="177" fontId="2"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justify" vertical="center"/>
    </xf>
    <xf numFmtId="0" fontId="0" fillId="0" borderId="0" xfId="0" applyAlignment="1">
      <alignment horizontal="center" vertical="center"/>
    </xf>
    <xf numFmtId="49" fontId="13" fillId="0" borderId="0" xfId="0" applyNumberFormat="1" applyFont="1">
      <alignment vertical="center"/>
    </xf>
    <xf numFmtId="0" fontId="14" fillId="0" borderId="0" xfId="0" applyFont="1">
      <alignment vertical="center"/>
    </xf>
    <xf numFmtId="49" fontId="0" fillId="0" borderId="0" xfId="0" applyNumberFormat="1">
      <alignment vertical="center"/>
    </xf>
    <xf numFmtId="49" fontId="5" fillId="0" borderId="0" xfId="0" applyNumberFormat="1" applyFont="1" applyAlignment="1">
      <alignment horizontal="distributed" vertical="center"/>
    </xf>
    <xf numFmtId="0" fontId="15" fillId="0" borderId="0" xfId="0" applyFont="1">
      <alignment vertical="center"/>
    </xf>
    <xf numFmtId="0" fontId="12" fillId="0" borderId="0" xfId="0" applyFont="1" applyAlignment="1">
      <alignment horizontal="justify" vertical="center" wrapText="1"/>
    </xf>
    <xf numFmtId="49" fontId="5" fillId="0" borderId="0" xfId="0" applyNumberFormat="1" applyFont="1" applyAlignment="1">
      <alignment horizontal="center" vertical="center"/>
    </xf>
    <xf numFmtId="0" fontId="5" fillId="0" borderId="0" xfId="0" applyFont="1" applyAlignment="1">
      <alignment horizontal="distributed" vertical="center"/>
    </xf>
    <xf numFmtId="0" fontId="16" fillId="0" borderId="0" xfId="0" applyFont="1" applyAlignment="1">
      <alignment horizontal="justify" vertical="center"/>
    </xf>
    <xf numFmtId="0" fontId="12" fillId="0" borderId="0" xfId="0" applyFont="1" applyAlignment="1">
      <alignment horizontal="distributed" vertical="center"/>
    </xf>
    <xf numFmtId="0" fontId="12" fillId="0" borderId="0" xfId="0" applyFont="1">
      <alignment vertical="center"/>
    </xf>
    <xf numFmtId="0" fontId="5" fillId="0" borderId="0" xfId="0" applyFont="1" applyAlignment="1">
      <alignment horizontal="left" vertical="center" indent="1"/>
    </xf>
    <xf numFmtId="0" fontId="12" fillId="0" borderId="0" xfId="0" applyFont="1" applyAlignment="1">
      <alignment horizontal="left" vertical="center" indent="7"/>
    </xf>
    <xf numFmtId="0" fontId="12" fillId="0" borderId="0" xfId="0" applyFont="1" applyAlignment="1">
      <alignment horizontal="left" vertical="center" indent="8"/>
    </xf>
    <xf numFmtId="0" fontId="5" fillId="0" borderId="0" xfId="0" applyFont="1" applyAlignment="1">
      <alignment horizontal="left" vertical="center"/>
    </xf>
    <xf numFmtId="0" fontId="17" fillId="0" borderId="0" xfId="0" applyFont="1">
      <alignment vertical="center"/>
    </xf>
    <xf numFmtId="49" fontId="5" fillId="0" borderId="0" xfId="0" applyNumberFormat="1" applyFont="1">
      <alignment vertical="center"/>
    </xf>
    <xf numFmtId="49" fontId="5" fillId="0" borderId="0" xfId="0" applyNumberFormat="1" applyFont="1" applyAlignment="1">
      <alignment horizontal="right" vertical="center"/>
    </xf>
    <xf numFmtId="0" fontId="12" fillId="0" borderId="0" xfId="0" applyFont="1" applyAlignment="1">
      <alignment horizontal="center" vertical="top" wrapText="1"/>
    </xf>
    <xf numFmtId="0" fontId="12" fillId="0" borderId="0" xfId="0" applyFont="1" applyAlignment="1">
      <alignment horizontal="left" vertical="top" wrapText="1"/>
    </xf>
    <xf numFmtId="0" fontId="12" fillId="0" borderId="0" xfId="0" applyFont="1" applyAlignment="1">
      <alignment horizontal="left" vertical="center" wrapText="1"/>
    </xf>
    <xf numFmtId="0" fontId="12" fillId="0" borderId="0" xfId="0" applyFont="1" applyAlignment="1">
      <alignment horizontal="left" vertical="center"/>
    </xf>
    <xf numFmtId="0" fontId="15" fillId="0" borderId="17" xfId="0" applyFont="1" applyBorder="1">
      <alignment vertical="center"/>
    </xf>
    <xf numFmtId="0" fontId="15" fillId="0" borderId="18" xfId="0" applyFont="1" applyBorder="1">
      <alignment vertical="center"/>
    </xf>
    <xf numFmtId="0" fontId="15" fillId="0" borderId="19" xfId="0" applyFont="1" applyBorder="1">
      <alignment vertical="center"/>
    </xf>
    <xf numFmtId="0" fontId="15" fillId="0" borderId="20" xfId="0" applyFont="1" applyBorder="1">
      <alignment vertical="center"/>
    </xf>
    <xf numFmtId="0" fontId="15" fillId="0" borderId="21" xfId="0" applyFont="1" applyBorder="1">
      <alignment vertical="center"/>
    </xf>
    <xf numFmtId="0" fontId="15" fillId="0" borderId="22" xfId="0" applyFont="1" applyBorder="1">
      <alignment vertical="center"/>
    </xf>
    <xf numFmtId="0" fontId="15" fillId="0" borderId="23" xfId="0" applyFont="1" applyBorder="1">
      <alignment vertical="center"/>
    </xf>
    <xf numFmtId="0" fontId="15" fillId="0" borderId="24" xfId="0" applyFont="1" applyBorder="1">
      <alignment vertical="center"/>
    </xf>
    <xf numFmtId="0" fontId="5" fillId="0" borderId="0" xfId="0" applyFont="1" applyAlignment="1">
      <alignment horizontal="right" vertical="center"/>
    </xf>
    <xf numFmtId="0" fontId="20" fillId="0" borderId="0" xfId="0" applyFont="1" applyAlignment="1">
      <alignment horizontal="right" vertical="center"/>
    </xf>
    <xf numFmtId="0" fontId="20" fillId="0" borderId="0" xfId="0" applyFont="1" applyAlignment="1">
      <alignment horizontal="center" vertical="center"/>
    </xf>
    <xf numFmtId="0" fontId="21" fillId="0" borderId="0" xfId="1">
      <alignment vertical="center"/>
    </xf>
    <xf numFmtId="58" fontId="25" fillId="0" borderId="0" xfId="1" applyNumberFormat="1" applyFont="1" applyAlignment="1">
      <alignment horizontal="center" vertical="center"/>
    </xf>
    <xf numFmtId="0" fontId="26" fillId="0" borderId="0" xfId="1" applyFont="1">
      <alignment vertical="center"/>
    </xf>
    <xf numFmtId="58" fontId="25" fillId="0" borderId="0" xfId="1" applyNumberFormat="1" applyFont="1" applyAlignment="1">
      <alignment horizontal="right" vertical="center"/>
    </xf>
    <xf numFmtId="0" fontId="25" fillId="0" borderId="26" xfId="1" applyFont="1" applyBorder="1" applyAlignment="1">
      <alignment horizontal="distributed" vertical="center" justifyLastLine="1"/>
    </xf>
    <xf numFmtId="0" fontId="25" fillId="0" borderId="27" xfId="1" applyFont="1" applyBorder="1" applyAlignment="1">
      <alignment horizontal="distributed" vertical="center" justifyLastLine="1"/>
    </xf>
    <xf numFmtId="0" fontId="25" fillId="0" borderId="25" xfId="1" applyFont="1" applyBorder="1">
      <alignment vertical="center"/>
    </xf>
    <xf numFmtId="0" fontId="25" fillId="0" borderId="27" xfId="1" applyFont="1" applyBorder="1">
      <alignment vertical="center"/>
    </xf>
    <xf numFmtId="0" fontId="25" fillId="0" borderId="0" xfId="1" applyFont="1" applyAlignment="1">
      <alignment horizontal="distributed" vertical="center" justifyLastLine="1"/>
    </xf>
    <xf numFmtId="0" fontId="25" fillId="0" borderId="29" xfId="1" applyFont="1" applyBorder="1" applyAlignment="1">
      <alignment horizontal="distributed" vertical="center" justifyLastLine="1"/>
    </xf>
    <xf numFmtId="0" fontId="25" fillId="0" borderId="30" xfId="1" applyFont="1" applyBorder="1">
      <alignment vertical="center"/>
    </xf>
    <xf numFmtId="0" fontId="25" fillId="0" borderId="0" xfId="1" applyFont="1" applyAlignment="1">
      <alignment horizontal="distributed" vertical="center"/>
    </xf>
    <xf numFmtId="0" fontId="25" fillId="0" borderId="29" xfId="1" applyFont="1" applyBorder="1">
      <alignment vertical="center"/>
    </xf>
    <xf numFmtId="178" fontId="25" fillId="0" borderId="3" xfId="2" applyNumberFormat="1" applyFont="1" applyBorder="1" applyAlignment="1">
      <alignment vertical="center"/>
    </xf>
    <xf numFmtId="0" fontId="25" fillId="0" borderId="0" xfId="1" applyFont="1">
      <alignment vertical="center"/>
    </xf>
    <xf numFmtId="41" fontId="25" fillId="0" borderId="0" xfId="1" applyNumberFormat="1" applyFont="1">
      <alignment vertical="center"/>
    </xf>
    <xf numFmtId="41" fontId="25" fillId="0" borderId="29" xfId="1" applyNumberFormat="1" applyFont="1" applyBorder="1">
      <alignment vertical="center"/>
    </xf>
    <xf numFmtId="0" fontId="25" fillId="0" borderId="29" xfId="1" applyFont="1" applyBorder="1" applyAlignment="1">
      <alignment horizontal="center" vertical="center"/>
    </xf>
    <xf numFmtId="179" fontId="25" fillId="0" borderId="0" xfId="1" applyNumberFormat="1" applyFont="1">
      <alignment vertical="center"/>
    </xf>
    <xf numFmtId="0" fontId="25" fillId="0" borderId="30" xfId="1" applyFont="1" applyBorder="1" applyAlignment="1">
      <alignment horizontal="right" vertical="center"/>
    </xf>
    <xf numFmtId="0" fontId="25" fillId="0" borderId="0" xfId="1" applyFont="1" applyAlignment="1">
      <alignment vertical="center" shrinkToFit="1"/>
    </xf>
    <xf numFmtId="180" fontId="25" fillId="0" borderId="0" xfId="1" applyNumberFormat="1" applyFont="1">
      <alignment vertical="center"/>
    </xf>
    <xf numFmtId="0" fontId="26" fillId="0" borderId="30" xfId="1" applyFont="1" applyBorder="1">
      <alignment vertical="center"/>
    </xf>
    <xf numFmtId="0" fontId="25" fillId="0" borderId="0" xfId="1" applyFont="1" applyAlignment="1">
      <alignment horizontal="left" vertical="center"/>
    </xf>
    <xf numFmtId="41" fontId="25" fillId="0" borderId="31" xfId="1" applyNumberFormat="1" applyFont="1" applyBorder="1">
      <alignment vertical="center"/>
    </xf>
    <xf numFmtId="41" fontId="25" fillId="0" borderId="26" xfId="1" applyNumberFormat="1" applyFont="1" applyBorder="1">
      <alignment vertical="center"/>
    </xf>
    <xf numFmtId="41" fontId="25" fillId="0" borderId="1" xfId="1" applyNumberFormat="1" applyFont="1" applyBorder="1">
      <alignment vertical="center"/>
    </xf>
    <xf numFmtId="181" fontId="25" fillId="0" borderId="0" xfId="1" applyNumberFormat="1" applyFont="1">
      <alignment vertical="center"/>
    </xf>
    <xf numFmtId="0" fontId="29" fillId="0" borderId="0" xfId="3" applyFont="1"/>
    <xf numFmtId="0" fontId="2" fillId="0" borderId="0" xfId="3" applyFont="1" applyAlignment="1">
      <alignment horizontal="center" vertical="center"/>
    </xf>
    <xf numFmtId="0" fontId="29" fillId="0" borderId="32" xfId="3" applyFont="1" applyBorder="1" applyAlignment="1">
      <alignment vertical="center"/>
    </xf>
    <xf numFmtId="0" fontId="29" fillId="0" borderId="35" xfId="3" applyFont="1" applyBorder="1" applyAlignment="1">
      <alignment horizontal="center" vertical="center"/>
    </xf>
    <xf numFmtId="0" fontId="29" fillId="0" borderId="0" xfId="3" applyFont="1" applyAlignment="1">
      <alignment vertical="center"/>
    </xf>
    <xf numFmtId="0" fontId="29" fillId="0" borderId="36" xfId="3" applyFont="1" applyBorder="1" applyAlignment="1">
      <alignment vertical="center"/>
    </xf>
    <xf numFmtId="182" fontId="29" fillId="0" borderId="0" xfId="3" applyNumberFormat="1" applyFont="1" applyAlignment="1">
      <alignment vertical="center"/>
    </xf>
    <xf numFmtId="0" fontId="29" fillId="0" borderId="29" xfId="3" applyFont="1" applyBorder="1" applyAlignment="1">
      <alignment vertical="center"/>
    </xf>
    <xf numFmtId="0" fontId="29" fillId="0" borderId="37" xfId="3" applyFont="1" applyBorder="1" applyAlignment="1">
      <alignment vertical="center"/>
    </xf>
    <xf numFmtId="0" fontId="29" fillId="0" borderId="38" xfId="3" applyFont="1" applyBorder="1" applyAlignment="1">
      <alignment vertical="center"/>
    </xf>
    <xf numFmtId="0" fontId="29" fillId="0" borderId="41" xfId="3" applyFont="1" applyBorder="1" applyAlignment="1">
      <alignment vertical="center"/>
    </xf>
    <xf numFmtId="183" fontId="29" fillId="0" borderId="37" xfId="3" applyNumberFormat="1" applyFont="1" applyBorder="1" applyAlignment="1">
      <alignment vertical="center"/>
    </xf>
    <xf numFmtId="183" fontId="29" fillId="0" borderId="0" xfId="3" applyNumberFormat="1" applyFont="1" applyAlignment="1">
      <alignment vertical="center"/>
    </xf>
    <xf numFmtId="182" fontId="29" fillId="0" borderId="37" xfId="3" applyNumberFormat="1" applyFont="1" applyBorder="1" applyAlignment="1">
      <alignment vertical="center"/>
    </xf>
    <xf numFmtId="178" fontId="29" fillId="0" borderId="37" xfId="3" applyNumberFormat="1" applyFont="1" applyBorder="1" applyAlignment="1">
      <alignment horizontal="center" vertical="center"/>
    </xf>
    <xf numFmtId="178" fontId="29" fillId="0" borderId="37" xfId="3" applyNumberFormat="1" applyFont="1" applyBorder="1" applyAlignment="1">
      <alignment vertical="center"/>
    </xf>
    <xf numFmtId="181" fontId="29" fillId="0" borderId="37" xfId="3" applyNumberFormat="1" applyFont="1" applyBorder="1" applyAlignment="1">
      <alignment vertical="center"/>
    </xf>
    <xf numFmtId="182" fontId="29" fillId="0" borderId="0" xfId="3" applyNumberFormat="1" applyFont="1" applyAlignment="1" applyProtection="1">
      <alignment vertical="center"/>
      <protection locked="0"/>
    </xf>
    <xf numFmtId="182" fontId="29" fillId="0" borderId="29" xfId="3" applyNumberFormat="1" applyFont="1" applyBorder="1" applyAlignment="1">
      <alignment vertical="center"/>
    </xf>
    <xf numFmtId="179" fontId="29" fillId="0" borderId="0" xfId="3" applyNumberFormat="1" applyFont="1" applyAlignment="1">
      <alignment vertical="center"/>
    </xf>
    <xf numFmtId="182" fontId="29" fillId="0" borderId="16" xfId="3" applyNumberFormat="1" applyFont="1" applyBorder="1" applyAlignment="1">
      <alignment vertical="center"/>
    </xf>
    <xf numFmtId="182" fontId="29" fillId="0" borderId="44" xfId="3" applyNumberFormat="1" applyFont="1" applyBorder="1" applyAlignment="1">
      <alignment vertical="center"/>
    </xf>
    <xf numFmtId="0" fontId="2" fillId="0" borderId="0" xfId="1" applyFont="1">
      <alignment vertical="center"/>
    </xf>
    <xf numFmtId="0" fontId="32" fillId="0" borderId="0" xfId="1" applyFont="1" applyAlignment="1">
      <alignment horizontal="center" vertical="center"/>
    </xf>
    <xf numFmtId="0" fontId="2" fillId="0" borderId="0" xfId="1" applyFont="1" applyAlignment="1">
      <alignment horizontal="center" vertical="center"/>
    </xf>
    <xf numFmtId="58" fontId="2" fillId="0" borderId="0" xfId="1" applyNumberFormat="1" applyFont="1" applyAlignment="1">
      <alignment horizontal="center" vertical="center"/>
    </xf>
    <xf numFmtId="58" fontId="2" fillId="0" borderId="0" xfId="1" applyNumberFormat="1" applyFont="1" applyAlignment="1">
      <alignment horizontal="right" vertical="center"/>
    </xf>
    <xf numFmtId="0" fontId="2" fillId="0" borderId="26" xfId="1" applyFont="1" applyBorder="1" applyAlignment="1">
      <alignment horizontal="distributed" vertical="center" justifyLastLine="1"/>
    </xf>
    <xf numFmtId="0" fontId="2" fillId="0" borderId="27" xfId="1" applyFont="1" applyBorder="1" applyAlignment="1">
      <alignment horizontal="distributed" vertical="center" justifyLastLine="1"/>
    </xf>
    <xf numFmtId="0" fontId="2" fillId="0" borderId="25" xfId="1" applyFont="1" applyBorder="1">
      <alignment vertical="center"/>
    </xf>
    <xf numFmtId="0" fontId="2" fillId="0" borderId="27" xfId="1" applyFont="1" applyBorder="1">
      <alignment vertical="center"/>
    </xf>
    <xf numFmtId="0" fontId="2" fillId="0" borderId="2" xfId="1" applyFont="1" applyBorder="1">
      <alignment vertical="center"/>
    </xf>
    <xf numFmtId="0" fontId="2" fillId="0" borderId="30" xfId="1" applyFont="1" applyBorder="1">
      <alignment vertical="center"/>
    </xf>
    <xf numFmtId="0" fontId="2" fillId="0" borderId="29" xfId="1" applyFont="1" applyBorder="1">
      <alignment vertical="center"/>
    </xf>
    <xf numFmtId="178" fontId="2" fillId="0" borderId="30" xfId="2" applyNumberFormat="1" applyBorder="1" applyAlignment="1">
      <alignment vertical="center"/>
    </xf>
    <xf numFmtId="0" fontId="2" fillId="0" borderId="30" xfId="2" applyNumberFormat="1" applyBorder="1" applyAlignment="1">
      <alignment vertical="center"/>
    </xf>
    <xf numFmtId="0" fontId="2" fillId="0" borderId="0" xfId="2" applyNumberFormat="1" applyAlignment="1">
      <alignment vertical="center"/>
    </xf>
    <xf numFmtId="178" fontId="2" fillId="0" borderId="3" xfId="2" applyNumberFormat="1" applyBorder="1" applyAlignment="1">
      <alignment vertical="center"/>
    </xf>
    <xf numFmtId="0" fontId="2" fillId="0" borderId="0" xfId="1" applyFont="1" applyAlignment="1">
      <alignment horizontal="distributed" vertical="center"/>
    </xf>
    <xf numFmtId="41" fontId="2" fillId="0" borderId="0" xfId="1" applyNumberFormat="1" applyFont="1">
      <alignment vertical="center"/>
    </xf>
    <xf numFmtId="0" fontId="2" fillId="0" borderId="0" xfId="2" applyNumberFormat="1" applyAlignment="1">
      <alignment horizontal="distributed" vertical="center"/>
    </xf>
    <xf numFmtId="41" fontId="2" fillId="0" borderId="29" xfId="1" applyNumberFormat="1" applyFont="1" applyBorder="1">
      <alignment vertical="center"/>
    </xf>
    <xf numFmtId="0" fontId="2" fillId="0" borderId="26" xfId="2" applyNumberFormat="1" applyBorder="1" applyAlignment="1">
      <alignment vertical="center"/>
    </xf>
    <xf numFmtId="41" fontId="2" fillId="0" borderId="27" xfId="1" applyNumberFormat="1" applyFont="1" applyBorder="1">
      <alignment vertical="center"/>
    </xf>
    <xf numFmtId="0" fontId="2" fillId="0" borderId="30" xfId="2" applyNumberFormat="1" applyBorder="1" applyAlignment="1">
      <alignment horizontal="right" vertical="center"/>
    </xf>
    <xf numFmtId="179" fontId="2" fillId="0" borderId="0" xfId="1" applyNumberFormat="1" applyFont="1">
      <alignment vertical="center"/>
    </xf>
    <xf numFmtId="179" fontId="2" fillId="0" borderId="29" xfId="1" applyNumberFormat="1" applyFont="1" applyBorder="1">
      <alignment vertical="center"/>
    </xf>
    <xf numFmtId="41" fontId="2" fillId="0" borderId="26" xfId="1" applyNumberFormat="1" applyFont="1" applyBorder="1">
      <alignment vertical="center"/>
    </xf>
    <xf numFmtId="41" fontId="2" fillId="0" borderId="1" xfId="1" applyNumberFormat="1" applyFont="1" applyBorder="1">
      <alignment vertical="center"/>
    </xf>
    <xf numFmtId="0" fontId="12" fillId="0" borderId="0" xfId="0" applyFont="1" applyAlignment="1">
      <alignment horizontal="center" vertical="center"/>
    </xf>
    <xf numFmtId="49" fontId="14" fillId="0" borderId="0" xfId="0" applyNumberFormat="1" applyFont="1" applyAlignment="1">
      <alignment horizontal="left" vertical="center"/>
    </xf>
    <xf numFmtId="0" fontId="14" fillId="0" borderId="0" xfId="0" applyFont="1" applyAlignment="1">
      <alignment horizontal="left" vertical="center"/>
    </xf>
    <xf numFmtId="0" fontId="12" fillId="0" borderId="45" xfId="0" applyFont="1" applyBorder="1" applyAlignment="1">
      <alignment horizontal="left" vertical="center"/>
    </xf>
    <xf numFmtId="0" fontId="12" fillId="0" borderId="0" xfId="0" applyFont="1" applyAlignment="1">
      <alignment horizontal="right" vertical="center"/>
    </xf>
    <xf numFmtId="0" fontId="5" fillId="0" borderId="45" xfId="0" applyFont="1" applyBorder="1">
      <alignment vertical="center"/>
    </xf>
    <xf numFmtId="0" fontId="12" fillId="0" borderId="0" xfId="0" applyFont="1" applyAlignment="1">
      <alignment horizontal="right" vertical="center" indent="2"/>
    </xf>
    <xf numFmtId="0" fontId="5" fillId="0" borderId="0" xfId="0" applyFont="1" applyAlignment="1">
      <alignment horizontal="right" vertical="center" indent="2"/>
    </xf>
    <xf numFmtId="0" fontId="13" fillId="0" borderId="0" xfId="0" applyFont="1">
      <alignment vertical="center"/>
    </xf>
    <xf numFmtId="49" fontId="12" fillId="0" borderId="0" xfId="0" applyNumberFormat="1" applyFont="1" applyAlignment="1">
      <alignment horizontal="left" vertical="center"/>
    </xf>
    <xf numFmtId="0" fontId="36" fillId="0" borderId="0" xfId="0" applyFont="1">
      <alignment vertical="center"/>
    </xf>
    <xf numFmtId="49" fontId="36" fillId="0" borderId="0" xfId="0" applyNumberFormat="1" applyFont="1">
      <alignment vertical="center"/>
    </xf>
    <xf numFmtId="49" fontId="2" fillId="0" borderId="0" xfId="0" applyNumberFormat="1" applyFont="1" applyAlignment="1">
      <alignment horizontal="left" vertical="center" indent="1"/>
    </xf>
    <xf numFmtId="0" fontId="38" fillId="0" borderId="0" xfId="0" applyFont="1">
      <alignment vertical="center"/>
    </xf>
    <xf numFmtId="0" fontId="39" fillId="0" borderId="0" xfId="0" applyFont="1">
      <alignment vertical="center"/>
    </xf>
    <xf numFmtId="0" fontId="2" fillId="0" borderId="0" xfId="0" applyFont="1" applyAlignment="1">
      <alignment horizontal="justify" vertical="center"/>
    </xf>
    <xf numFmtId="0" fontId="21" fillId="0" borderId="0" xfId="1" applyProtection="1">
      <alignment vertical="center"/>
      <protection locked="0"/>
    </xf>
    <xf numFmtId="184" fontId="21" fillId="0" borderId="0" xfId="1" applyNumberFormat="1" applyProtection="1">
      <alignment vertical="center"/>
      <protection locked="0"/>
    </xf>
    <xf numFmtId="0" fontId="41" fillId="0" borderId="0" xfId="1" applyFont="1" applyAlignment="1" applyProtection="1">
      <alignment horizontal="center" vertical="center"/>
      <protection locked="0"/>
    </xf>
    <xf numFmtId="58" fontId="21" fillId="0" borderId="0" xfId="1" applyNumberFormat="1" applyAlignment="1" applyProtection="1">
      <alignment horizontal="center" vertical="center"/>
      <protection locked="0"/>
    </xf>
    <xf numFmtId="58" fontId="21" fillId="0" borderId="0" xfId="1" applyNumberFormat="1" applyAlignment="1" applyProtection="1">
      <alignment horizontal="right" vertical="center"/>
      <protection locked="0"/>
    </xf>
    <xf numFmtId="0" fontId="21" fillId="0" borderId="26" xfId="1" applyBorder="1" applyAlignment="1" applyProtection="1">
      <alignment horizontal="distributed" vertical="center" justifyLastLine="1"/>
      <protection locked="0"/>
    </xf>
    <xf numFmtId="0" fontId="21" fillId="0" borderId="27" xfId="1" applyBorder="1" applyAlignment="1" applyProtection="1">
      <alignment horizontal="distributed" vertical="center" justifyLastLine="1"/>
      <protection locked="0"/>
    </xf>
    <xf numFmtId="0" fontId="21" fillId="0" borderId="25" xfId="1" applyBorder="1" applyProtection="1">
      <alignment vertical="center"/>
      <protection locked="0"/>
    </xf>
    <xf numFmtId="0" fontId="21" fillId="0" borderId="27" xfId="1" applyBorder="1" applyProtection="1">
      <alignment vertical="center"/>
      <protection locked="0"/>
    </xf>
    <xf numFmtId="0" fontId="26" fillId="0" borderId="0" xfId="1" applyFont="1" applyAlignment="1" applyProtection="1">
      <alignment horizontal="distributed" vertical="center" justifyLastLine="1"/>
      <protection locked="0"/>
    </xf>
    <xf numFmtId="0" fontId="26" fillId="0" borderId="29" xfId="1" applyFont="1" applyBorder="1" applyAlignment="1" applyProtection="1">
      <alignment horizontal="distributed" vertical="center" justifyLastLine="1"/>
      <protection locked="0"/>
    </xf>
    <xf numFmtId="0" fontId="26" fillId="0" borderId="30" xfId="1" applyFont="1" applyBorder="1" applyProtection="1">
      <alignment vertical="center"/>
      <protection locked="0"/>
    </xf>
    <xf numFmtId="0" fontId="26" fillId="0" borderId="0" xfId="1" applyFont="1" applyAlignment="1" applyProtection="1">
      <alignment horizontal="distributed" vertical="center"/>
      <protection locked="0"/>
    </xf>
    <xf numFmtId="0" fontId="26" fillId="0" borderId="29" xfId="1" applyFont="1" applyBorder="1" applyProtection="1">
      <alignment vertical="center"/>
      <protection locked="0"/>
    </xf>
    <xf numFmtId="178" fontId="26" fillId="0" borderId="3" xfId="2" applyNumberFormat="1" applyFont="1" applyBorder="1" applyAlignment="1">
      <alignment vertical="center"/>
    </xf>
    <xf numFmtId="0" fontId="26" fillId="0" borderId="0" xfId="1" applyFont="1" applyProtection="1">
      <alignment vertical="center"/>
      <protection locked="0"/>
    </xf>
    <xf numFmtId="41" fontId="26" fillId="0" borderId="0" xfId="1" applyNumberFormat="1" applyFont="1" applyProtection="1">
      <alignment vertical="center"/>
      <protection locked="0"/>
    </xf>
    <xf numFmtId="41" fontId="26" fillId="0" borderId="29" xfId="1" applyNumberFormat="1" applyFont="1" applyBorder="1" applyProtection="1">
      <alignment vertical="center"/>
      <protection locked="0"/>
    </xf>
    <xf numFmtId="41" fontId="26" fillId="0" borderId="29" xfId="1" applyNumberFormat="1" applyFont="1" applyBorder="1">
      <alignment vertical="center"/>
    </xf>
    <xf numFmtId="179" fontId="26" fillId="0" borderId="0" xfId="1" applyNumberFormat="1" applyFont="1">
      <alignment vertical="center"/>
    </xf>
    <xf numFmtId="0" fontId="26" fillId="0" borderId="30" xfId="1" applyFont="1" applyBorder="1" applyAlignment="1" applyProtection="1">
      <alignment horizontal="right" vertical="center"/>
      <protection locked="0"/>
    </xf>
    <xf numFmtId="0" fontId="26" fillId="0" borderId="0" xfId="1" applyFont="1" applyAlignment="1" applyProtection="1">
      <alignment horizontal="left" vertical="center"/>
      <protection locked="0"/>
    </xf>
    <xf numFmtId="182" fontId="26" fillId="0" borderId="3" xfId="2" applyNumberFormat="1" applyFont="1" applyBorder="1" applyAlignment="1">
      <alignment vertical="center"/>
    </xf>
    <xf numFmtId="0" fontId="26" fillId="0" borderId="25" xfId="1" applyFont="1" applyBorder="1" applyProtection="1">
      <alignment vertical="center"/>
      <protection locked="0"/>
    </xf>
    <xf numFmtId="0" fontId="26" fillId="0" borderId="26" xfId="1" applyFont="1" applyBorder="1" applyAlignment="1" applyProtection="1">
      <alignment horizontal="distributed" vertical="center" justifyLastLine="1"/>
      <protection locked="0"/>
    </xf>
    <xf numFmtId="0" fontId="26" fillId="0" borderId="27" xfId="1" applyFont="1" applyBorder="1" applyProtection="1">
      <alignment vertical="center"/>
      <protection locked="0"/>
    </xf>
    <xf numFmtId="41" fontId="26" fillId="0" borderId="26" xfId="1" applyNumberFormat="1" applyFont="1" applyBorder="1">
      <alignment vertical="center"/>
    </xf>
    <xf numFmtId="41" fontId="26" fillId="0" borderId="1" xfId="1" applyNumberFormat="1" applyFont="1" applyBorder="1">
      <alignment vertical="center"/>
    </xf>
    <xf numFmtId="185" fontId="2" fillId="2" borderId="0" xfId="0" applyNumberFormat="1" applyFont="1" applyFill="1" applyAlignment="1">
      <alignment horizontal="left" vertical="center"/>
    </xf>
    <xf numFmtId="186" fontId="2" fillId="2" borderId="0" xfId="0" applyNumberFormat="1" applyFont="1" applyFill="1" applyAlignment="1">
      <alignment horizontal="left" vertical="center"/>
    </xf>
    <xf numFmtId="0" fontId="18" fillId="0" borderId="0" xfId="0" applyFont="1" applyAlignment="1">
      <alignment horizontal="center" vertical="center"/>
    </xf>
    <xf numFmtId="0" fontId="18" fillId="0" borderId="0" xfId="0" applyFont="1" applyAlignment="1">
      <alignment horizontal="distributed" vertical="center" justifyLastLine="1"/>
    </xf>
    <xf numFmtId="0" fontId="18" fillId="0" borderId="0" xfId="0" applyFont="1" applyAlignment="1">
      <alignment horizontal="right" vertical="center"/>
    </xf>
    <xf numFmtId="0" fontId="20" fillId="0" borderId="0" xfId="0" applyFont="1" applyAlignment="1">
      <alignment horizontal="right" vertical="center"/>
    </xf>
    <xf numFmtId="49" fontId="20" fillId="0" borderId="0" xfId="0" applyNumberFormat="1" applyFont="1" applyAlignment="1">
      <alignment horizontal="right" vertical="center"/>
    </xf>
    <xf numFmtId="0" fontId="11" fillId="0" borderId="0" xfId="0" applyFont="1" applyAlignment="1">
      <alignment horizontal="center" vertical="center"/>
    </xf>
    <xf numFmtId="0" fontId="14" fillId="0" borderId="0" xfId="0" applyFont="1" applyAlignment="1">
      <alignment horizontal="justify" vertical="center"/>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2" fillId="0" borderId="10" xfId="0" applyFont="1" applyBorder="1" applyAlignment="1">
      <alignment horizontal="center" vertical="center" wrapText="1"/>
    </xf>
    <xf numFmtId="0" fontId="12" fillId="0" borderId="4" xfId="0" applyFont="1" applyBorder="1" applyAlignment="1">
      <alignment horizontal="center" vertical="center" wrapText="1"/>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12" fillId="0" borderId="12" xfId="0" applyFont="1" applyBorder="1" applyAlignment="1">
      <alignment horizontal="center" vertical="center" wrapText="1"/>
    </xf>
    <xf numFmtId="0" fontId="12"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3" xfId="0" applyFont="1" applyBorder="1" applyAlignment="1">
      <alignment horizontal="center" vertical="center"/>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3" fillId="0" borderId="0" xfId="0" applyFont="1" applyAlignment="1">
      <alignment horizontal="center" vertical="top"/>
    </xf>
    <xf numFmtId="0" fontId="29" fillId="0" borderId="39" xfId="3" applyFont="1" applyBorder="1" applyAlignment="1">
      <alignment horizontal="center" vertical="center"/>
    </xf>
    <xf numFmtId="0" fontId="29" fillId="0" borderId="40" xfId="3" applyFont="1" applyBorder="1" applyAlignment="1">
      <alignment horizontal="center" vertical="center"/>
    </xf>
    <xf numFmtId="0" fontId="29" fillId="0" borderId="42" xfId="3" applyFont="1" applyBorder="1" applyAlignment="1">
      <alignment horizontal="center" vertical="center"/>
    </xf>
    <xf numFmtId="0" fontId="29" fillId="0" borderId="43" xfId="3" applyFont="1" applyBorder="1" applyAlignment="1">
      <alignment horizontal="center" vertical="center"/>
    </xf>
    <xf numFmtId="0" fontId="31" fillId="0" borderId="0" xfId="3" applyFont="1" applyAlignment="1">
      <alignment horizontal="center" vertical="center"/>
    </xf>
    <xf numFmtId="0" fontId="31" fillId="0" borderId="0" xfId="3" applyFont="1"/>
    <xf numFmtId="0" fontId="29" fillId="0" borderId="0" xfId="3" applyFont="1" applyAlignment="1">
      <alignment horizontal="center" vertical="center"/>
    </xf>
    <xf numFmtId="0" fontId="29" fillId="0" borderId="0" xfId="3" applyFont="1"/>
    <xf numFmtId="0" fontId="29" fillId="0" borderId="33" xfId="3" applyFont="1" applyBorder="1" applyAlignment="1">
      <alignment horizontal="center" vertical="center"/>
    </xf>
    <xf numFmtId="0" fontId="29" fillId="0" borderId="34" xfId="3" applyFont="1" applyBorder="1" applyAlignment="1">
      <alignment horizontal="center" vertical="center"/>
    </xf>
    <xf numFmtId="182" fontId="29" fillId="0" borderId="39" xfId="3" applyNumberFormat="1" applyFont="1" applyBorder="1" applyAlignment="1">
      <alignment horizontal="center" vertical="center"/>
    </xf>
    <xf numFmtId="182" fontId="29" fillId="0" borderId="40" xfId="3" applyNumberFormat="1" applyFont="1" applyBorder="1" applyAlignment="1">
      <alignment horizontal="center" vertical="center"/>
    </xf>
    <xf numFmtId="0" fontId="2" fillId="0" borderId="5" xfId="1" applyFont="1" applyBorder="1" applyAlignment="1">
      <alignment horizontal="center" vertical="center"/>
    </xf>
    <xf numFmtId="0" fontId="2" fillId="0" borderId="28" xfId="1" applyFont="1" applyBorder="1" applyAlignment="1">
      <alignment horizontal="center" vertical="center"/>
    </xf>
    <xf numFmtId="0" fontId="33" fillId="0" borderId="0" xfId="1" applyFont="1" applyAlignment="1">
      <alignment horizontal="center" vertical="center"/>
    </xf>
    <xf numFmtId="0" fontId="3" fillId="0" borderId="0" xfId="1" applyFont="1" applyAlignment="1">
      <alignment horizontal="center" vertical="center"/>
    </xf>
    <xf numFmtId="58" fontId="2" fillId="0" borderId="0" xfId="1" applyNumberFormat="1" applyFont="1" applyAlignment="1">
      <alignment horizontal="center" vertical="center"/>
    </xf>
    <xf numFmtId="0" fontId="2" fillId="0" borderId="25" xfId="1" applyFont="1" applyBorder="1" applyAlignment="1">
      <alignment horizontal="distributed" vertical="center" justifyLastLine="1"/>
    </xf>
    <xf numFmtId="0" fontId="2" fillId="0" borderId="26" xfId="1" applyFont="1" applyBorder="1" applyAlignment="1">
      <alignment horizontal="distributed" vertical="center" justifyLastLine="1"/>
    </xf>
    <xf numFmtId="0" fontId="2" fillId="0" borderId="27" xfId="1" applyFont="1" applyBorder="1" applyAlignment="1">
      <alignment horizontal="distributed" vertical="center" justifyLastLine="1"/>
    </xf>
    <xf numFmtId="0" fontId="25" fillId="0" borderId="0" xfId="1" applyFont="1" applyAlignment="1">
      <alignment horizontal="right" vertical="center"/>
    </xf>
    <xf numFmtId="0" fontId="22" fillId="0" borderId="0" xfId="1" applyFont="1" applyAlignment="1">
      <alignment horizontal="center" vertical="center"/>
    </xf>
    <xf numFmtId="0" fontId="24" fillId="0" borderId="0" xfId="1" applyFont="1" applyAlignment="1">
      <alignment horizontal="center" vertical="center"/>
    </xf>
    <xf numFmtId="58" fontId="25" fillId="0" borderId="0" xfId="1" applyNumberFormat="1" applyFont="1" applyAlignment="1">
      <alignment horizontal="center" vertical="center"/>
    </xf>
    <xf numFmtId="0" fontId="25" fillId="0" borderId="25" xfId="1" applyFont="1" applyBorder="1" applyAlignment="1">
      <alignment horizontal="distributed" vertical="center" justifyLastLine="1"/>
    </xf>
    <xf numFmtId="0" fontId="25" fillId="0" borderId="26" xfId="1" applyFont="1" applyBorder="1" applyAlignment="1">
      <alignment horizontal="distributed" vertical="center" justifyLastLine="1"/>
    </xf>
    <xf numFmtId="0" fontId="25" fillId="0" borderId="27" xfId="1" applyFont="1" applyBorder="1" applyAlignment="1">
      <alignment horizontal="distributed" vertical="center" justifyLastLine="1"/>
    </xf>
    <xf numFmtId="0" fontId="25" fillId="0" borderId="5" xfId="1" applyFont="1" applyBorder="1" applyAlignment="1">
      <alignment horizontal="center" vertical="center"/>
    </xf>
    <xf numFmtId="0" fontId="25" fillId="0" borderId="28" xfId="1" applyFont="1" applyBorder="1" applyAlignment="1">
      <alignment horizontal="center" vertical="center"/>
    </xf>
    <xf numFmtId="0" fontId="25" fillId="0" borderId="6" xfId="1" applyFont="1" applyBorder="1" applyAlignment="1">
      <alignment horizontal="center" vertical="center"/>
    </xf>
    <xf numFmtId="0" fontId="25" fillId="0" borderId="30" xfId="1" applyFont="1" applyBorder="1" applyAlignment="1">
      <alignment horizontal="center" vertical="center"/>
    </xf>
    <xf numFmtId="0" fontId="25" fillId="0" borderId="0" xfId="1" applyFont="1" applyAlignment="1">
      <alignment horizontal="center" vertical="center"/>
    </xf>
    <xf numFmtId="0" fontId="25" fillId="0" borderId="29" xfId="1" applyFont="1" applyBorder="1" applyAlignment="1">
      <alignment horizontal="center" vertical="center"/>
    </xf>
    <xf numFmtId="0" fontId="12" fillId="0" borderId="45" xfId="0" applyFont="1" applyBorder="1" applyAlignment="1">
      <alignment horizontal="left" vertical="center"/>
    </xf>
    <xf numFmtId="183" fontId="19" fillId="0" borderId="45" xfId="0" applyNumberFormat="1" applyFont="1" applyBorder="1" applyAlignment="1">
      <alignment horizontal="right" vertical="center" indent="2"/>
    </xf>
    <xf numFmtId="0" fontId="34" fillId="0" borderId="0" xfId="0"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183" fontId="19" fillId="0" borderId="0" xfId="0" applyNumberFormat="1" applyFont="1" applyAlignment="1">
      <alignment horizontal="right" vertical="center" indent="2"/>
    </xf>
    <xf numFmtId="0" fontId="5" fillId="0" borderId="0" xfId="0" applyFont="1" applyAlignment="1">
      <alignment horizontal="distributed" vertical="center"/>
    </xf>
    <xf numFmtId="183" fontId="19" fillId="0" borderId="28" xfId="0" applyNumberFormat="1" applyFont="1" applyBorder="1" applyAlignment="1">
      <alignment horizontal="right" vertical="center" indent="2"/>
    </xf>
    <xf numFmtId="0" fontId="19" fillId="0" borderId="0" xfId="0" applyFont="1" applyAlignment="1">
      <alignment horizontal="right" vertical="center" indent="2"/>
    </xf>
    <xf numFmtId="0" fontId="2" fillId="0" borderId="0" xfId="0" applyFont="1">
      <alignment vertical="center"/>
    </xf>
    <xf numFmtId="0" fontId="3" fillId="0" borderId="0" xfId="0" applyFont="1" applyAlignment="1">
      <alignment horizontal="center" vertical="center"/>
    </xf>
    <xf numFmtId="0" fontId="26" fillId="0" borderId="30" xfId="1" applyFont="1" applyBorder="1" applyAlignment="1" applyProtection="1">
      <alignment horizontal="center" vertical="center"/>
      <protection locked="0"/>
    </xf>
    <xf numFmtId="0" fontId="26" fillId="0" borderId="0" xfId="1" applyFont="1" applyAlignment="1" applyProtection="1">
      <alignment horizontal="center" vertical="center"/>
      <protection locked="0"/>
    </xf>
    <xf numFmtId="0" fontId="26" fillId="0" borderId="29" xfId="1" applyFont="1" applyBorder="1" applyAlignment="1" applyProtection="1">
      <alignment horizontal="center" vertical="center"/>
      <protection locked="0"/>
    </xf>
    <xf numFmtId="0" fontId="40" fillId="0" borderId="0" xfId="1" applyFont="1" applyAlignment="1" applyProtection="1">
      <alignment horizontal="center" vertical="center"/>
      <protection locked="0"/>
    </xf>
    <xf numFmtId="0" fontId="41" fillId="0" borderId="0" xfId="1" applyFont="1" applyAlignment="1" applyProtection="1">
      <alignment horizontal="center" vertical="center"/>
      <protection locked="0"/>
    </xf>
    <xf numFmtId="58" fontId="42" fillId="0" borderId="0" xfId="1" applyNumberFormat="1" applyFont="1" applyAlignment="1" applyProtection="1">
      <alignment horizontal="center" vertical="center"/>
      <protection locked="0"/>
    </xf>
    <xf numFmtId="0" fontId="21" fillId="0" borderId="25" xfId="1" applyBorder="1" applyAlignment="1" applyProtection="1">
      <alignment horizontal="distributed" vertical="center" justifyLastLine="1"/>
      <protection locked="0"/>
    </xf>
    <xf numFmtId="0" fontId="21" fillId="0" borderId="26" xfId="1" applyBorder="1" applyAlignment="1" applyProtection="1">
      <alignment horizontal="distributed" vertical="center" justifyLastLine="1"/>
      <protection locked="0"/>
    </xf>
    <xf numFmtId="0" fontId="21" fillId="0" borderId="27" xfId="1" applyBorder="1" applyAlignment="1" applyProtection="1">
      <alignment horizontal="distributed" vertical="center" justifyLastLine="1"/>
      <protection locked="0"/>
    </xf>
    <xf numFmtId="0" fontId="26" fillId="0" borderId="5" xfId="1" applyFont="1" applyBorder="1" applyAlignment="1" applyProtection="1">
      <alignment horizontal="center" vertical="center"/>
      <protection locked="0"/>
    </xf>
    <xf numFmtId="0" fontId="26" fillId="0" borderId="28" xfId="1" applyFont="1" applyBorder="1" applyAlignment="1" applyProtection="1">
      <alignment horizontal="center" vertical="center"/>
      <protection locked="0"/>
    </xf>
    <xf numFmtId="0" fontId="26" fillId="0" borderId="6" xfId="1" applyFont="1" applyBorder="1" applyAlignment="1" applyProtection="1">
      <alignment horizontal="center" vertical="center"/>
      <protection locked="0"/>
    </xf>
  </cellXfs>
  <cellStyles count="4">
    <cellStyle name="標準" xfId="0" builtinId="0"/>
    <cellStyle name="標準 2" xfId="1" xr:uid="{E996A25E-2AC0-4D22-859D-DC7E0439E454}"/>
    <cellStyle name="標準 3" xfId="3" xr:uid="{EE5438C3-C898-4CBC-B0CD-22303B58D02B}"/>
    <cellStyle name="標準_試算表組合(test)" xfId="2" xr:uid="{04697BFE-B705-45AC-B508-0E6B761CDD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2</xdr:col>
      <xdr:colOff>95249</xdr:colOff>
      <xdr:row>26</xdr:row>
      <xdr:rowOff>115885</xdr:rowOff>
    </xdr:from>
    <xdr:to>
      <xdr:col>3</xdr:col>
      <xdr:colOff>19050</xdr:colOff>
      <xdr:row>27</xdr:row>
      <xdr:rowOff>123823</xdr:rowOff>
    </xdr:to>
    <xdr:pic>
      <xdr:nvPicPr>
        <xdr:cNvPr id="7" name="図 6">
          <a:extLst>
            <a:ext uri="{FF2B5EF4-FFF2-40B4-BE49-F238E27FC236}">
              <a16:creationId xmlns:a16="http://schemas.microsoft.com/office/drawing/2014/main" id="{81C15B1F-8994-A74F-AE19-2B959D0DA3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3974" y="7078660"/>
          <a:ext cx="438151" cy="2555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266701</xdr:colOff>
      <xdr:row>62</xdr:row>
      <xdr:rowOff>218449</xdr:rowOff>
    </xdr:from>
    <xdr:to>
      <xdr:col>10</xdr:col>
      <xdr:colOff>247650</xdr:colOff>
      <xdr:row>79</xdr:row>
      <xdr:rowOff>71009</xdr:rowOff>
    </xdr:to>
    <xdr:pic>
      <xdr:nvPicPr>
        <xdr:cNvPr id="4" name="図 3">
          <a:extLst>
            <a:ext uri="{FF2B5EF4-FFF2-40B4-BE49-F238E27FC236}">
              <a16:creationId xmlns:a16="http://schemas.microsoft.com/office/drawing/2014/main" id="{9862762A-44FE-4255-BC03-45ACFE5E5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6" y="14420224"/>
          <a:ext cx="5457824" cy="3853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16</xdr:row>
      <xdr:rowOff>104775</xdr:rowOff>
    </xdr:from>
    <xdr:to>
      <xdr:col>6</xdr:col>
      <xdr:colOff>169279</xdr:colOff>
      <xdr:row>16</xdr:row>
      <xdr:rowOff>2562226</xdr:rowOff>
    </xdr:to>
    <xdr:pic>
      <xdr:nvPicPr>
        <xdr:cNvPr id="3" name="図 2">
          <a:extLst>
            <a:ext uri="{FF2B5EF4-FFF2-40B4-BE49-F238E27FC236}">
              <a16:creationId xmlns:a16="http://schemas.microsoft.com/office/drawing/2014/main" id="{AE6F4871-8172-42CA-84BA-B6F03E0DB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3924300"/>
          <a:ext cx="5893804" cy="2457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x1320m5-q6\data\&#35430;&#31639;&#34920;&#12539;&#31649;&#29702;&#36027;&#38306;&#20418;\&#25613;&#30410;&#35336;&#31639;&#26360;\&#25613;&#30410;&#35336;&#31639;&#26360;&#65330;7.xls" TargetMode="External"/><Relationship Id="rId1" Type="http://schemas.openxmlformats.org/officeDocument/2006/relationships/externalLinkPath" Target="/&#35430;&#31639;&#34920;&#12539;&#31649;&#29702;&#36027;&#38306;&#20418;/&#25613;&#30410;&#35336;&#31639;&#26360;/&#25613;&#30410;&#35336;&#31639;&#26360;&#65330;7.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tx1320m5-q6\data\&#35430;&#31639;&#34920;&#12539;&#31649;&#29702;&#36027;&#38306;&#20418;\&#35430;&#31639;&#34920;&#12539;&#31649;&#29702;&#36027;.xls" TargetMode="External"/><Relationship Id="rId1" Type="http://schemas.openxmlformats.org/officeDocument/2006/relationships/externalLinkPath" Target="/&#35430;&#31639;&#34920;&#12539;&#31649;&#29702;&#36027;&#38306;&#20418;/&#35430;&#31639;&#34920;&#12539;&#31649;&#29702;&#3602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理事会資料"/>
      <sheetName val="PL"/>
      <sheetName val="BS"/>
      <sheetName val="財産"/>
      <sheetName val="Sheet1"/>
    </sheetNames>
    <sheetDataSet>
      <sheetData sheetId="0"/>
      <sheetData sheetId="1"/>
      <sheetData sheetId="2">
        <row r="9">
          <cell r="D9">
            <v>145007</v>
          </cell>
        </row>
        <row r="11">
          <cell r="H11">
            <v>354249</v>
          </cell>
        </row>
        <row r="12">
          <cell r="H12">
            <v>0</v>
          </cell>
        </row>
        <row r="13">
          <cell r="D13">
            <v>0</v>
          </cell>
          <cell r="H13">
            <v>258000</v>
          </cell>
        </row>
        <row r="14">
          <cell r="D14">
            <v>68613</v>
          </cell>
          <cell r="H14">
            <v>70000</v>
          </cell>
        </row>
        <row r="17">
          <cell r="D17">
            <v>0</v>
          </cell>
        </row>
        <row r="19">
          <cell r="D19">
            <v>74984</v>
          </cell>
        </row>
        <row r="22">
          <cell r="D22">
            <v>523950</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試算表2025"/>
      <sheetName val="管理費2025"/>
      <sheetName val="試算表2024"/>
      <sheetName val="管理費2024"/>
      <sheetName val="試算表2023"/>
      <sheetName val="管理費2023"/>
      <sheetName val="管理費2022"/>
      <sheetName val="試算表2022"/>
      <sheetName val="管理費2021"/>
      <sheetName val="試算表2021"/>
      <sheetName val="試算表2020"/>
      <sheetName val="管理費2020"/>
      <sheetName val="管理費2019"/>
      <sheetName val="試算表2019"/>
      <sheetName val="試算表2018"/>
      <sheetName val="管理費2018"/>
      <sheetName val="管理費2017"/>
      <sheetName val="試算表2017"/>
      <sheetName val="管理費2016"/>
      <sheetName val="試算表2016"/>
      <sheetName val="試算表2015"/>
      <sheetName val="管理費2015"/>
      <sheetName val="管理費2014"/>
      <sheetName val="試算表2014"/>
      <sheetName val="管理費2013"/>
      <sheetName val="試算表2013"/>
      <sheetName val="試算表2012"/>
      <sheetName val="管理費2012"/>
      <sheetName val="試算表2011"/>
      <sheetName val="管理費2011"/>
      <sheetName val="管理費2010"/>
      <sheetName val="試算表2010"/>
      <sheetName val="管理費2009"/>
      <sheetName val="試算表2009"/>
      <sheetName val="管理費2008"/>
      <sheetName val="試算表2008"/>
      <sheetName val="試算表2007"/>
      <sheetName val="管理費2007"/>
      <sheetName val="管理費2006"/>
      <sheetName val="試算表2006"/>
      <sheetName val="試算表2005"/>
      <sheetName val="管理費2005"/>
      <sheetName val="試算表2004"/>
      <sheetName val="管理費2004"/>
      <sheetName val="管理費2003"/>
      <sheetName val="試算表2003"/>
      <sheetName val="管理費2002"/>
      <sheetName val="試算表2002"/>
      <sheetName val="試算表2001"/>
      <sheetName val="管理費2001 "/>
      <sheetName val="Sheet2"/>
      <sheetName val="Sheet1"/>
      <sheetName val="Sheet3"/>
      <sheetName val="参考"/>
    </sheetNames>
    <sheetDataSet>
      <sheetData sheetId="0">
        <row r="5">
          <cell r="C5">
            <v>145007</v>
          </cell>
          <cell r="E5">
            <v>0</v>
          </cell>
        </row>
        <row r="6">
          <cell r="C6">
            <v>0</v>
          </cell>
          <cell r="E6">
            <v>173275</v>
          </cell>
        </row>
        <row r="7">
          <cell r="C7">
            <v>6610479</v>
          </cell>
          <cell r="E7">
            <v>354249</v>
          </cell>
        </row>
        <row r="8">
          <cell r="E8">
            <v>0</v>
          </cell>
        </row>
        <row r="9">
          <cell r="C9">
            <v>18000000</v>
          </cell>
          <cell r="E9">
            <v>258000</v>
          </cell>
        </row>
        <row r="10">
          <cell r="C10">
            <v>0</v>
          </cell>
          <cell r="E10">
            <v>70000</v>
          </cell>
        </row>
        <row r="11">
          <cell r="C11">
            <v>68613</v>
          </cell>
          <cell r="E11">
            <v>2800000</v>
          </cell>
        </row>
        <row r="12">
          <cell r="E12">
            <v>5690000</v>
          </cell>
        </row>
        <row r="13">
          <cell r="E13">
            <v>5420000</v>
          </cell>
        </row>
        <row r="14">
          <cell r="C14">
            <v>0</v>
          </cell>
          <cell r="E14">
            <v>6110000</v>
          </cell>
        </row>
        <row r="15">
          <cell r="C15">
            <v>325000</v>
          </cell>
          <cell r="E15">
            <v>4661969</v>
          </cell>
        </row>
        <row r="16">
          <cell r="C16">
            <v>523950</v>
          </cell>
          <cell r="E16">
            <v>210540</v>
          </cell>
        </row>
        <row r="17">
          <cell r="C17">
            <v>74984</v>
          </cell>
        </row>
        <row r="19">
          <cell r="C19">
            <v>77780</v>
          </cell>
          <cell r="E19">
            <v>1134360</v>
          </cell>
        </row>
        <row r="20">
          <cell r="C20">
            <v>0</v>
          </cell>
          <cell r="E20">
            <v>572941</v>
          </cell>
        </row>
        <row r="21">
          <cell r="C21">
            <v>200610</v>
          </cell>
          <cell r="E21">
            <v>0</v>
          </cell>
        </row>
        <row r="22">
          <cell r="C22">
            <v>0</v>
          </cell>
          <cell r="E22">
            <v>250728</v>
          </cell>
        </row>
        <row r="23">
          <cell r="E23">
            <v>12930000</v>
          </cell>
        </row>
        <row r="24">
          <cell r="E24">
            <v>294000</v>
          </cell>
        </row>
        <row r="25">
          <cell r="E25">
            <v>468000</v>
          </cell>
        </row>
        <row r="26">
          <cell r="E26">
            <v>39062</v>
          </cell>
        </row>
        <row r="27">
          <cell r="E27">
            <v>0</v>
          </cell>
        </row>
        <row r="28">
          <cell r="E28">
            <v>1154179</v>
          </cell>
        </row>
      </sheetData>
      <sheetData sheetId="1">
        <row r="6">
          <cell r="O6">
            <v>4544932</v>
          </cell>
        </row>
        <row r="7">
          <cell r="O7">
            <v>180000</v>
          </cell>
        </row>
        <row r="8">
          <cell r="O8">
            <v>442000</v>
          </cell>
        </row>
        <row r="9">
          <cell r="O9">
            <v>1397034</v>
          </cell>
        </row>
        <row r="10">
          <cell r="O10">
            <v>3488400</v>
          </cell>
        </row>
        <row r="11">
          <cell r="O11">
            <v>2342589</v>
          </cell>
        </row>
        <row r="12">
          <cell r="O12">
            <v>945520</v>
          </cell>
        </row>
        <row r="13">
          <cell r="O13">
            <v>187379</v>
          </cell>
        </row>
        <row r="14">
          <cell r="O14">
            <v>118105</v>
          </cell>
        </row>
        <row r="15">
          <cell r="O15">
            <v>83372</v>
          </cell>
        </row>
        <row r="16">
          <cell r="O16">
            <v>119864</v>
          </cell>
        </row>
        <row r="17">
          <cell r="O17">
            <v>68670</v>
          </cell>
        </row>
        <row r="18">
          <cell r="O18">
            <v>823356</v>
          </cell>
        </row>
        <row r="19">
          <cell r="O19">
            <v>522419</v>
          </cell>
        </row>
        <row r="20">
          <cell r="O20">
            <v>680433</v>
          </cell>
        </row>
        <row r="22">
          <cell r="O22">
            <v>3500</v>
          </cell>
        </row>
        <row r="23">
          <cell r="O23">
            <v>8623</v>
          </cell>
        </row>
        <row r="24">
          <cell r="O24">
            <v>0</v>
          </cell>
        </row>
        <row r="25">
          <cell r="O25">
            <v>240144</v>
          </cell>
        </row>
        <row r="29">
          <cell r="O29">
            <v>88000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39D4E-4E31-4078-9B1D-4B96BF32AA0B}">
  <dimension ref="A1:I32"/>
  <sheetViews>
    <sheetView tabSelected="1" topLeftCell="B7" workbookViewId="0">
      <selection activeCell="D8" sqref="D8:F9"/>
    </sheetView>
  </sheetViews>
  <sheetFormatPr defaultRowHeight="13.5" x14ac:dyDescent="0.4"/>
  <cols>
    <col min="1" max="1" width="7.125" style="37" customWidth="1"/>
    <col min="2" max="2" width="9" style="37"/>
    <col min="3" max="3" width="6.75" style="37" customWidth="1"/>
    <col min="4" max="4" width="16.625" style="37" customWidth="1"/>
    <col min="5" max="6" width="7.625" style="37" customWidth="1"/>
    <col min="7" max="7" width="9" style="37"/>
    <col min="8" max="8" width="9" style="37" customWidth="1"/>
    <col min="9" max="9" width="7.125" style="37" customWidth="1"/>
    <col min="10" max="10" width="3.625" style="37" customWidth="1"/>
    <col min="11" max="16384" width="9" style="37"/>
  </cols>
  <sheetData>
    <row r="1" spans="1:9" ht="14.25" thickBot="1" x14ac:dyDescent="0.45"/>
    <row r="2" spans="1:9" ht="45" customHeight="1" thickBot="1" x14ac:dyDescent="0.45">
      <c r="A2" s="55"/>
      <c r="B2" s="56"/>
      <c r="C2" s="56"/>
      <c r="D2" s="56"/>
      <c r="E2" s="56"/>
      <c r="F2" s="56"/>
      <c r="G2" s="56"/>
      <c r="H2" s="56"/>
      <c r="I2" s="57"/>
    </row>
    <row r="3" spans="1:9" ht="20.100000000000001" customHeight="1" x14ac:dyDescent="0.4">
      <c r="A3" s="58"/>
      <c r="B3" s="55"/>
      <c r="C3" s="56"/>
      <c r="D3" s="56"/>
      <c r="E3" s="56"/>
      <c r="F3" s="56"/>
      <c r="G3" s="56"/>
      <c r="H3" s="57"/>
      <c r="I3" s="59"/>
    </row>
    <row r="4" spans="1:9" ht="20.100000000000001" customHeight="1" x14ac:dyDescent="0.4">
      <c r="A4" s="58"/>
      <c r="B4" s="58"/>
      <c r="H4" s="59"/>
      <c r="I4" s="59"/>
    </row>
    <row r="5" spans="1:9" ht="20.100000000000001" customHeight="1" x14ac:dyDescent="0.4">
      <c r="A5" s="58"/>
      <c r="B5" s="58"/>
      <c r="H5" s="59"/>
      <c r="I5" s="59"/>
    </row>
    <row r="6" spans="1:9" ht="20.100000000000001" customHeight="1" x14ac:dyDescent="0.4">
      <c r="A6" s="58"/>
      <c r="B6" s="58"/>
      <c r="H6" s="59"/>
      <c r="I6" s="59"/>
    </row>
    <row r="7" spans="1:9" ht="20.100000000000001" customHeight="1" x14ac:dyDescent="0.4">
      <c r="A7" s="58"/>
      <c r="B7" s="58"/>
      <c r="H7" s="59"/>
      <c r="I7" s="59"/>
    </row>
    <row r="8" spans="1:9" ht="20.100000000000001" customHeight="1" x14ac:dyDescent="0.4">
      <c r="A8" s="58"/>
      <c r="B8" s="58"/>
      <c r="D8" s="189" t="s">
        <v>275</v>
      </c>
      <c r="E8" s="189"/>
      <c r="F8" s="189"/>
      <c r="H8" s="59"/>
      <c r="I8" s="59"/>
    </row>
    <row r="9" spans="1:9" ht="20.100000000000001" customHeight="1" x14ac:dyDescent="0.4">
      <c r="A9" s="58"/>
      <c r="B9" s="58"/>
      <c r="D9" s="189"/>
      <c r="E9" s="189"/>
      <c r="F9" s="189"/>
      <c r="H9" s="59"/>
      <c r="I9" s="59"/>
    </row>
    <row r="10" spans="1:9" ht="20.100000000000001" customHeight="1" x14ac:dyDescent="0.4">
      <c r="A10" s="58"/>
      <c r="B10" s="58"/>
      <c r="H10" s="59"/>
      <c r="I10" s="59"/>
    </row>
    <row r="11" spans="1:9" ht="20.100000000000001" customHeight="1" x14ac:dyDescent="0.4">
      <c r="A11" s="58"/>
      <c r="B11" s="58"/>
      <c r="H11" s="59"/>
      <c r="I11" s="59"/>
    </row>
    <row r="12" spans="1:9" ht="20.100000000000001" customHeight="1" x14ac:dyDescent="0.4">
      <c r="A12" s="58"/>
      <c r="B12" s="58"/>
      <c r="C12" s="190" t="s">
        <v>276</v>
      </c>
      <c r="D12" s="190"/>
      <c r="E12" s="190"/>
      <c r="F12" s="190"/>
      <c r="G12" s="190"/>
      <c r="H12" s="59"/>
      <c r="I12" s="59"/>
    </row>
    <row r="13" spans="1:9" ht="20.100000000000001" customHeight="1" x14ac:dyDescent="0.4">
      <c r="A13" s="58"/>
      <c r="B13" s="58"/>
      <c r="C13" s="190"/>
      <c r="D13" s="190"/>
      <c r="E13" s="190"/>
      <c r="F13" s="190"/>
      <c r="G13" s="190"/>
      <c r="H13" s="59"/>
      <c r="I13" s="59"/>
    </row>
    <row r="14" spans="1:9" ht="20.100000000000001" customHeight="1" x14ac:dyDescent="0.4">
      <c r="A14" s="58"/>
      <c r="B14" s="58"/>
      <c r="H14" s="59"/>
      <c r="I14" s="59"/>
    </row>
    <row r="15" spans="1:9" ht="20.100000000000001" customHeight="1" x14ac:dyDescent="0.4">
      <c r="A15" s="58"/>
      <c r="B15" s="58"/>
      <c r="H15" s="59"/>
      <c r="I15" s="59"/>
    </row>
    <row r="16" spans="1:9" ht="20.100000000000001" customHeight="1" x14ac:dyDescent="0.4">
      <c r="A16" s="58"/>
      <c r="B16" s="58"/>
      <c r="H16" s="59"/>
      <c r="I16" s="59"/>
    </row>
    <row r="17" spans="1:9" ht="20.100000000000001" customHeight="1" x14ac:dyDescent="0.4">
      <c r="A17" s="58"/>
      <c r="B17" s="58"/>
      <c r="H17" s="59"/>
      <c r="I17" s="59"/>
    </row>
    <row r="18" spans="1:9" ht="30" customHeight="1" x14ac:dyDescent="0.4">
      <c r="A18" s="58"/>
      <c r="B18" s="58"/>
      <c r="C18" s="64" t="s">
        <v>279</v>
      </c>
      <c r="D18" s="65" t="s">
        <v>281</v>
      </c>
      <c r="E18" s="192" t="s">
        <v>283</v>
      </c>
      <c r="F18" s="192"/>
      <c r="H18" s="59"/>
      <c r="I18" s="59"/>
    </row>
    <row r="19" spans="1:9" ht="20.100000000000001" customHeight="1" x14ac:dyDescent="0.4">
      <c r="A19" s="58"/>
      <c r="B19" s="58"/>
      <c r="C19" s="63"/>
      <c r="H19" s="59"/>
      <c r="I19" s="59"/>
    </row>
    <row r="20" spans="1:9" ht="30" customHeight="1" x14ac:dyDescent="0.4">
      <c r="A20" s="58"/>
      <c r="B20" s="58"/>
      <c r="C20" s="63" t="s">
        <v>280</v>
      </c>
      <c r="D20" s="65" t="s">
        <v>284</v>
      </c>
      <c r="E20" s="193" t="s">
        <v>282</v>
      </c>
      <c r="F20" s="193"/>
      <c r="H20" s="59"/>
      <c r="I20" s="59"/>
    </row>
    <row r="21" spans="1:9" ht="20.100000000000001" customHeight="1" x14ac:dyDescent="0.4">
      <c r="A21" s="58"/>
      <c r="B21" s="58"/>
      <c r="H21" s="59"/>
      <c r="I21" s="59"/>
    </row>
    <row r="22" spans="1:9" ht="20.100000000000001" customHeight="1" x14ac:dyDescent="0.4">
      <c r="A22" s="58"/>
      <c r="B22" s="58"/>
      <c r="H22" s="59"/>
      <c r="I22" s="59"/>
    </row>
    <row r="23" spans="1:9" ht="20.100000000000001" customHeight="1" x14ac:dyDescent="0.4">
      <c r="A23" s="58"/>
      <c r="B23" s="58"/>
      <c r="H23" s="59"/>
      <c r="I23" s="59"/>
    </row>
    <row r="24" spans="1:9" ht="20.100000000000001" customHeight="1" x14ac:dyDescent="0.4">
      <c r="A24" s="58"/>
      <c r="B24" s="58"/>
      <c r="H24" s="59"/>
      <c r="I24" s="59"/>
    </row>
    <row r="25" spans="1:9" ht="20.100000000000001" customHeight="1" x14ac:dyDescent="0.4">
      <c r="A25" s="58"/>
      <c r="B25" s="58"/>
      <c r="H25" s="59"/>
      <c r="I25" s="59"/>
    </row>
    <row r="26" spans="1:9" ht="20.100000000000001" customHeight="1" x14ac:dyDescent="0.4">
      <c r="A26" s="58"/>
      <c r="B26" s="58"/>
      <c r="H26" s="59"/>
      <c r="I26" s="59"/>
    </row>
    <row r="27" spans="1:9" ht="20.100000000000001" customHeight="1" x14ac:dyDescent="0.4">
      <c r="A27" s="58"/>
      <c r="B27" s="58"/>
      <c r="C27" s="191" t="s">
        <v>278</v>
      </c>
      <c r="D27" s="191"/>
      <c r="E27" s="191"/>
      <c r="F27" s="191"/>
      <c r="G27" s="191"/>
      <c r="H27" s="59"/>
      <c r="I27" s="59"/>
    </row>
    <row r="28" spans="1:9" ht="20.100000000000001" customHeight="1" x14ac:dyDescent="0.4">
      <c r="A28" s="58"/>
      <c r="B28" s="58"/>
      <c r="C28" s="191"/>
      <c r="D28" s="191"/>
      <c r="E28" s="191"/>
      <c r="F28" s="191"/>
      <c r="G28" s="191"/>
      <c r="H28" s="59"/>
      <c r="I28" s="59"/>
    </row>
    <row r="29" spans="1:9" ht="20.100000000000001" customHeight="1" x14ac:dyDescent="0.4">
      <c r="A29" s="58"/>
      <c r="B29" s="58"/>
      <c r="H29" s="59"/>
      <c r="I29" s="59"/>
    </row>
    <row r="30" spans="1:9" ht="20.100000000000001" customHeight="1" x14ac:dyDescent="0.4">
      <c r="A30" s="58"/>
      <c r="B30" s="58"/>
      <c r="H30" s="59"/>
      <c r="I30" s="59"/>
    </row>
    <row r="31" spans="1:9" ht="20.100000000000001" customHeight="1" thickBot="1" x14ac:dyDescent="0.45">
      <c r="A31" s="58"/>
      <c r="B31" s="60"/>
      <c r="C31" s="61"/>
      <c r="D31" s="61"/>
      <c r="E31" s="61"/>
      <c r="F31" s="61"/>
      <c r="G31" s="61"/>
      <c r="H31" s="62"/>
      <c r="I31" s="59"/>
    </row>
    <row r="32" spans="1:9" ht="45" customHeight="1" thickBot="1" x14ac:dyDescent="0.45">
      <c r="A32" s="60"/>
      <c r="B32" s="61"/>
      <c r="C32" s="61"/>
      <c r="D32" s="61"/>
      <c r="E32" s="61"/>
      <c r="F32" s="61"/>
      <c r="G32" s="61"/>
      <c r="H32" s="61"/>
      <c r="I32" s="62"/>
    </row>
  </sheetData>
  <mergeCells count="5">
    <mergeCell ref="D8:F9"/>
    <mergeCell ref="C12:G13"/>
    <mergeCell ref="C27:G28"/>
    <mergeCell ref="E18:F18"/>
    <mergeCell ref="E20:F20"/>
  </mergeCells>
  <phoneticPr fontId="1"/>
  <printOptions horizontalCentered="1" verticalCentered="1"/>
  <pageMargins left="0.70866141732283472" right="0.70866141732283472" top="0.74803149606299213" bottom="0.74803149606299213" header="0" footer="0"/>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2821E-AC4C-4CF2-A2DF-ACCB7914A1E7}">
  <dimension ref="A1:N79"/>
  <sheetViews>
    <sheetView showGridLines="0" topLeftCell="A22" workbookViewId="0">
      <selection activeCell="N52" sqref="N52"/>
    </sheetView>
  </sheetViews>
  <sheetFormatPr defaultRowHeight="18.75" x14ac:dyDescent="0.4"/>
  <cols>
    <col min="1" max="2" width="3.625" customWidth="1"/>
    <col min="3" max="3" width="3.625" style="32" customWidth="1"/>
    <col min="4" max="4" width="10.625" customWidth="1"/>
    <col min="12" max="12" width="2" customWidth="1"/>
  </cols>
  <sheetData>
    <row r="1" spans="1:14" ht="21" customHeight="1" x14ac:dyDescent="0.4">
      <c r="A1" s="194" t="s">
        <v>194</v>
      </c>
      <c r="B1" s="194"/>
      <c r="C1" s="194"/>
      <c r="D1" s="194"/>
      <c r="E1" s="194"/>
      <c r="F1" s="194"/>
      <c r="G1" s="194"/>
      <c r="H1" s="194"/>
      <c r="I1" s="194"/>
      <c r="J1" s="194"/>
      <c r="K1" s="194"/>
      <c r="L1" s="30"/>
      <c r="M1" s="30"/>
    </row>
    <row r="2" spans="1:14" ht="20.25" customHeight="1" x14ac:dyDescent="0.4">
      <c r="A2" s="30"/>
      <c r="B2" s="30"/>
      <c r="C2" s="30"/>
      <c r="D2" s="30"/>
      <c r="E2" s="30"/>
      <c r="F2" s="30"/>
      <c r="G2" s="30"/>
      <c r="H2" s="30"/>
      <c r="I2" s="30"/>
      <c r="J2" s="30"/>
      <c r="K2" s="30"/>
      <c r="L2" s="30"/>
      <c r="M2" s="30"/>
    </row>
    <row r="3" spans="1:14" ht="21" customHeight="1" x14ac:dyDescent="0.4">
      <c r="A3" s="194" t="s">
        <v>195</v>
      </c>
      <c r="B3" s="194"/>
      <c r="C3" s="194"/>
      <c r="D3" s="194"/>
      <c r="E3" s="194"/>
      <c r="F3" s="194"/>
      <c r="G3" s="194"/>
      <c r="H3" s="194"/>
      <c r="I3" s="194"/>
      <c r="J3" s="194"/>
      <c r="K3" s="194"/>
      <c r="L3" s="30"/>
      <c r="M3" s="30"/>
    </row>
    <row r="4" spans="1:14" ht="26.25" customHeight="1" x14ac:dyDescent="0.4">
      <c r="A4" s="31"/>
    </row>
    <row r="5" spans="1:14" ht="18.75" customHeight="1" x14ac:dyDescent="0.4">
      <c r="A5" s="33" t="s">
        <v>196</v>
      </c>
      <c r="B5" s="34" t="s">
        <v>197</v>
      </c>
      <c r="D5" s="34"/>
      <c r="E5" s="34"/>
    </row>
    <row r="6" spans="1:14" ht="14.25" customHeight="1" x14ac:dyDescent="0.4">
      <c r="A6" s="33"/>
      <c r="B6" s="34"/>
      <c r="D6" s="34"/>
      <c r="E6" s="34"/>
    </row>
    <row r="7" spans="1:14" x14ac:dyDescent="0.4">
      <c r="A7" s="12"/>
      <c r="B7" s="35" t="s">
        <v>83</v>
      </c>
      <c r="D7" s="36" t="s">
        <v>198</v>
      </c>
      <c r="E7" s="37"/>
      <c r="F7" s="37"/>
      <c r="G7" s="37"/>
      <c r="H7" s="37"/>
      <c r="I7" s="37"/>
      <c r="J7" s="37"/>
      <c r="K7" s="37"/>
      <c r="L7" s="12"/>
      <c r="M7" s="12"/>
      <c r="N7" s="12"/>
    </row>
    <row r="8" spans="1:14" ht="18.75" customHeight="1" x14ac:dyDescent="0.4">
      <c r="A8" s="38"/>
      <c r="B8" s="37"/>
      <c r="C8" s="39" t="s">
        <v>21</v>
      </c>
      <c r="D8" s="40" t="s">
        <v>199</v>
      </c>
      <c r="E8" s="12"/>
      <c r="F8" s="12"/>
      <c r="G8" s="12"/>
      <c r="H8" s="12"/>
      <c r="I8" s="12"/>
      <c r="J8" s="12"/>
      <c r="K8" s="37"/>
      <c r="L8" s="12"/>
      <c r="M8" s="12"/>
      <c r="N8" s="12"/>
    </row>
    <row r="9" spans="1:14" ht="18.75" customHeight="1" x14ac:dyDescent="0.4">
      <c r="A9" s="31"/>
      <c r="B9" s="41"/>
      <c r="C9" s="39" t="s">
        <v>22</v>
      </c>
      <c r="D9" s="42" t="s">
        <v>200</v>
      </c>
      <c r="E9" s="43"/>
      <c r="F9" s="12"/>
      <c r="G9" s="12"/>
      <c r="H9" s="12"/>
      <c r="I9" s="12"/>
      <c r="J9" s="12"/>
      <c r="K9" s="37"/>
      <c r="L9" s="12"/>
      <c r="M9" s="12"/>
      <c r="N9" s="12"/>
    </row>
    <row r="10" spans="1:14" ht="18.75" customHeight="1" x14ac:dyDescent="0.4">
      <c r="A10" s="38" t="s">
        <v>201</v>
      </c>
      <c r="B10" s="37"/>
      <c r="C10" s="39" t="s">
        <v>23</v>
      </c>
      <c r="D10" s="40" t="s">
        <v>202</v>
      </c>
      <c r="E10" s="12"/>
      <c r="F10" s="12"/>
      <c r="G10" s="12"/>
      <c r="H10" s="12"/>
      <c r="I10" s="12"/>
      <c r="J10" s="12"/>
      <c r="K10" s="37"/>
      <c r="L10" s="12"/>
      <c r="M10" s="12"/>
      <c r="N10" s="12"/>
    </row>
    <row r="11" spans="1:14" ht="18.75" customHeight="1" x14ac:dyDescent="0.4">
      <c r="A11" s="38"/>
      <c r="B11" s="37"/>
      <c r="C11" s="39" t="s">
        <v>64</v>
      </c>
      <c r="D11" s="40" t="s">
        <v>203</v>
      </c>
      <c r="E11" s="12"/>
      <c r="F11" s="12"/>
      <c r="G11" s="12"/>
      <c r="H11" s="12"/>
      <c r="I11" s="12"/>
      <c r="J11" s="12"/>
      <c r="K11" s="37"/>
      <c r="L11" s="12"/>
      <c r="M11" s="12"/>
      <c r="N11" s="12"/>
    </row>
    <row r="12" spans="1:14" ht="18.75" customHeight="1" x14ac:dyDescent="0.4">
      <c r="A12" s="31" t="s">
        <v>204</v>
      </c>
      <c r="B12" s="37"/>
      <c r="C12" s="13"/>
      <c r="D12" s="40" t="s">
        <v>205</v>
      </c>
      <c r="E12" s="44" t="s">
        <v>206</v>
      </c>
      <c r="F12" s="12"/>
      <c r="G12" s="12"/>
      <c r="H12" s="12"/>
      <c r="I12" s="12"/>
      <c r="J12" s="12"/>
      <c r="K12" s="37"/>
      <c r="L12" s="12"/>
      <c r="M12" s="12"/>
      <c r="N12" s="12"/>
    </row>
    <row r="13" spans="1:14" ht="18.75" customHeight="1" x14ac:dyDescent="0.4">
      <c r="A13" s="38" t="s">
        <v>204</v>
      </c>
      <c r="B13" s="37"/>
      <c r="C13" s="13"/>
      <c r="D13" s="40" t="s">
        <v>207</v>
      </c>
      <c r="E13" s="44" t="s">
        <v>208</v>
      </c>
      <c r="F13" s="12"/>
      <c r="G13" s="12"/>
      <c r="H13" s="12"/>
      <c r="I13" s="12"/>
      <c r="J13" s="12"/>
      <c r="K13" s="37"/>
      <c r="L13" s="12"/>
      <c r="M13" s="12"/>
      <c r="N13" s="12"/>
    </row>
    <row r="14" spans="1:14" x14ac:dyDescent="0.4">
      <c r="A14" s="38" t="s">
        <v>204</v>
      </c>
      <c r="B14" s="37"/>
      <c r="C14" s="13"/>
      <c r="D14" s="40" t="s">
        <v>209</v>
      </c>
      <c r="E14" s="44" t="s">
        <v>210</v>
      </c>
      <c r="F14" s="12"/>
      <c r="G14" s="12"/>
      <c r="H14" s="12"/>
      <c r="I14" s="12"/>
      <c r="J14" s="12"/>
      <c r="K14" s="37"/>
      <c r="L14" s="12"/>
      <c r="M14" s="12"/>
      <c r="N14" s="12"/>
    </row>
    <row r="15" spans="1:14" ht="18.75" customHeight="1" x14ac:dyDescent="0.4">
      <c r="A15" s="31" t="s">
        <v>204</v>
      </c>
      <c r="B15" s="37"/>
      <c r="C15" s="13"/>
      <c r="D15" s="40" t="s">
        <v>211</v>
      </c>
      <c r="E15" s="44" t="s">
        <v>212</v>
      </c>
      <c r="F15" s="12"/>
      <c r="G15" s="12"/>
      <c r="H15" s="12"/>
      <c r="I15" s="12"/>
      <c r="J15" s="12"/>
      <c r="K15" s="37"/>
      <c r="L15" s="12"/>
      <c r="M15" s="12"/>
      <c r="N15" s="12"/>
    </row>
    <row r="16" spans="1:14" ht="18.75" customHeight="1" x14ac:dyDescent="0.4">
      <c r="A16" s="38"/>
      <c r="B16" s="37"/>
      <c r="C16" s="13"/>
      <c r="D16" s="40" t="s">
        <v>664</v>
      </c>
      <c r="E16" s="44" t="s">
        <v>213</v>
      </c>
      <c r="F16" s="12"/>
      <c r="G16" s="12"/>
      <c r="H16" s="12"/>
      <c r="I16" s="12"/>
      <c r="J16" s="12"/>
      <c r="K16" s="37"/>
      <c r="L16" s="12"/>
      <c r="M16" s="12"/>
      <c r="N16" s="12"/>
    </row>
    <row r="17" spans="1:14" x14ac:dyDescent="0.4">
      <c r="A17" s="38"/>
      <c r="B17" s="37"/>
      <c r="C17" s="13" t="s">
        <v>33</v>
      </c>
      <c r="D17" s="40" t="s">
        <v>214</v>
      </c>
      <c r="E17" s="44"/>
      <c r="F17" s="12"/>
      <c r="G17" s="12"/>
      <c r="H17" s="12"/>
      <c r="I17" s="12"/>
      <c r="J17" s="12"/>
      <c r="K17" s="37"/>
      <c r="L17" s="12"/>
      <c r="M17" s="12"/>
      <c r="N17" s="12"/>
    </row>
    <row r="18" spans="1:14" ht="18.75" customHeight="1" x14ac:dyDescent="0.4">
      <c r="A18" s="38"/>
      <c r="B18" s="37"/>
      <c r="C18" s="13"/>
      <c r="D18" s="12" t="s">
        <v>215</v>
      </c>
      <c r="E18" s="44" t="s">
        <v>651</v>
      </c>
      <c r="G18" s="12"/>
      <c r="H18" s="12"/>
      <c r="I18" s="12"/>
      <c r="J18" s="12"/>
      <c r="K18" s="37"/>
      <c r="L18" s="12"/>
      <c r="M18" s="12"/>
      <c r="N18" s="12"/>
    </row>
    <row r="19" spans="1:14" ht="18.75" customHeight="1" x14ac:dyDescent="0.4">
      <c r="A19" s="38"/>
      <c r="B19" s="37"/>
      <c r="C19" s="13"/>
      <c r="D19" s="12" t="s">
        <v>216</v>
      </c>
      <c r="G19" s="12"/>
      <c r="H19" s="12"/>
      <c r="I19" s="12"/>
      <c r="J19" s="12"/>
      <c r="K19" s="37"/>
      <c r="L19" s="12"/>
      <c r="M19" s="12"/>
      <c r="N19" s="12"/>
    </row>
    <row r="20" spans="1:14" ht="18.75" customHeight="1" x14ac:dyDescent="0.4">
      <c r="A20" s="38"/>
      <c r="B20" s="37"/>
      <c r="C20" s="39" t="s">
        <v>35</v>
      </c>
      <c r="D20" s="40" t="s">
        <v>217</v>
      </c>
      <c r="E20" s="12"/>
      <c r="G20" s="12"/>
      <c r="H20" s="12"/>
      <c r="I20" s="12"/>
      <c r="J20" s="12"/>
      <c r="K20" s="37"/>
      <c r="L20" s="12"/>
      <c r="M20" s="12"/>
      <c r="N20" s="12"/>
    </row>
    <row r="21" spans="1:14" x14ac:dyDescent="0.4">
      <c r="A21" s="45"/>
      <c r="B21" s="37"/>
      <c r="C21" s="13"/>
      <c r="D21" s="12"/>
      <c r="E21" s="12"/>
      <c r="F21" s="12"/>
      <c r="G21" s="12"/>
      <c r="H21" s="12"/>
      <c r="I21" s="12"/>
      <c r="J21" s="12"/>
      <c r="K21" s="37"/>
      <c r="L21" s="12"/>
      <c r="M21" s="12"/>
      <c r="N21" s="12"/>
    </row>
    <row r="22" spans="1:14" x14ac:dyDescent="0.4">
      <c r="A22" s="45"/>
      <c r="B22" s="37"/>
      <c r="C22" s="39" t="s">
        <v>37</v>
      </c>
      <c r="D22" s="40" t="s">
        <v>218</v>
      </c>
      <c r="E22" s="12"/>
      <c r="F22" s="12"/>
      <c r="G22" s="12"/>
      <c r="H22" s="12"/>
      <c r="I22" s="12"/>
      <c r="J22" s="12"/>
      <c r="K22" s="37"/>
      <c r="L22" s="12"/>
      <c r="M22" s="12"/>
      <c r="N22" s="12"/>
    </row>
    <row r="23" spans="1:14" x14ac:dyDescent="0.4">
      <c r="A23" s="46"/>
      <c r="B23" s="37"/>
      <c r="C23" s="13"/>
      <c r="D23" s="12" t="s">
        <v>219</v>
      </c>
      <c r="E23" s="12"/>
      <c r="F23" s="12"/>
      <c r="G23" s="12"/>
      <c r="H23" s="12"/>
      <c r="I23" s="12"/>
      <c r="J23" s="12"/>
      <c r="K23" s="37"/>
      <c r="L23" s="12"/>
      <c r="M23" s="12"/>
      <c r="N23" s="12"/>
    </row>
    <row r="24" spans="1:14" x14ac:dyDescent="0.4">
      <c r="A24" s="46"/>
      <c r="B24" s="37"/>
      <c r="C24" s="13"/>
      <c r="D24" s="12" t="s">
        <v>220</v>
      </c>
      <c r="E24" s="12"/>
      <c r="F24" s="12"/>
      <c r="G24" s="12"/>
      <c r="H24" s="12"/>
      <c r="I24" s="12"/>
      <c r="J24" s="12"/>
      <c r="K24" s="37"/>
      <c r="L24" s="12"/>
      <c r="M24" s="12"/>
      <c r="N24" s="12"/>
    </row>
    <row r="25" spans="1:14" x14ac:dyDescent="0.4">
      <c r="A25" s="46"/>
      <c r="B25" s="37"/>
      <c r="C25" s="13"/>
      <c r="D25" s="12"/>
      <c r="E25" s="12"/>
      <c r="F25" s="12"/>
      <c r="G25" s="12"/>
      <c r="H25" s="12"/>
      <c r="I25" s="12"/>
      <c r="J25" s="12"/>
      <c r="K25" s="37"/>
      <c r="L25" s="12"/>
      <c r="M25" s="12"/>
      <c r="N25" s="12"/>
    </row>
    <row r="26" spans="1:14" ht="19.5" x14ac:dyDescent="0.4">
      <c r="A26" s="31"/>
      <c r="B26" s="37"/>
      <c r="C26" s="39" t="s">
        <v>221</v>
      </c>
      <c r="D26" s="47" t="s">
        <v>222</v>
      </c>
      <c r="E26" s="12"/>
      <c r="F26" s="12"/>
      <c r="G26" s="12"/>
      <c r="H26" s="12"/>
      <c r="I26" s="48"/>
      <c r="J26" s="48"/>
    </row>
    <row r="27" spans="1:14" ht="19.5" x14ac:dyDescent="0.4">
      <c r="A27" s="31"/>
      <c r="B27" s="37"/>
      <c r="C27" s="13" t="s">
        <v>201</v>
      </c>
      <c r="E27" s="12" t="s">
        <v>223</v>
      </c>
      <c r="F27" s="12"/>
      <c r="G27" s="12"/>
      <c r="H27" s="12"/>
      <c r="I27" s="48"/>
      <c r="J27" s="48"/>
    </row>
    <row r="28" spans="1:14" ht="19.5" x14ac:dyDescent="0.4">
      <c r="A28" s="31"/>
      <c r="B28" s="37"/>
      <c r="C28" s="13"/>
      <c r="E28" s="12"/>
      <c r="F28" s="12"/>
      <c r="G28" s="12"/>
      <c r="H28" s="12"/>
      <c r="I28" s="48"/>
      <c r="J28" s="48"/>
    </row>
    <row r="29" spans="1:14" x14ac:dyDescent="0.4">
      <c r="A29" s="31"/>
      <c r="B29" s="12"/>
      <c r="C29" s="13"/>
      <c r="D29" s="12"/>
      <c r="E29" s="12"/>
      <c r="F29" s="12"/>
      <c r="G29" s="12"/>
      <c r="H29" s="12"/>
    </row>
    <row r="30" spans="1:14" ht="18.75" customHeight="1" x14ac:dyDescent="0.4">
      <c r="A30" s="38" t="s">
        <v>224</v>
      </c>
      <c r="B30" s="49" t="s">
        <v>48</v>
      </c>
      <c r="C30" s="13"/>
      <c r="D30" s="40" t="s">
        <v>225</v>
      </c>
      <c r="E30" s="12"/>
      <c r="F30" s="12"/>
      <c r="G30" s="12"/>
      <c r="H30" s="12"/>
    </row>
    <row r="31" spans="1:14" ht="18.75" customHeight="1" x14ac:dyDescent="0.4">
      <c r="A31" s="38" t="s">
        <v>226</v>
      </c>
      <c r="B31" s="12"/>
      <c r="C31" s="39" t="s">
        <v>21</v>
      </c>
      <c r="D31" s="40" t="s">
        <v>227</v>
      </c>
      <c r="F31" s="12"/>
      <c r="G31" s="12"/>
      <c r="H31" s="12"/>
    </row>
    <row r="32" spans="1:14" ht="18.75" customHeight="1" x14ac:dyDescent="0.4">
      <c r="A32" s="38" t="s">
        <v>32</v>
      </c>
      <c r="B32" s="12"/>
      <c r="C32" s="39" t="s">
        <v>22</v>
      </c>
      <c r="D32" s="47" t="s">
        <v>228</v>
      </c>
      <c r="F32" s="12"/>
      <c r="G32" s="12"/>
      <c r="H32" s="12"/>
    </row>
    <row r="33" spans="1:11" ht="18.75" customHeight="1" x14ac:dyDescent="0.4">
      <c r="A33" s="38" t="s">
        <v>226</v>
      </c>
      <c r="B33" s="12"/>
      <c r="C33" s="39" t="s">
        <v>23</v>
      </c>
      <c r="D33" s="47" t="s">
        <v>229</v>
      </c>
      <c r="F33" s="12"/>
      <c r="G33" s="12"/>
      <c r="H33" s="12"/>
    </row>
    <row r="34" spans="1:11" ht="18.75" customHeight="1" x14ac:dyDescent="0.4">
      <c r="A34" s="38" t="s">
        <v>32</v>
      </c>
      <c r="B34" s="12"/>
      <c r="C34" s="39" t="s">
        <v>64</v>
      </c>
      <c r="D34" s="47" t="s">
        <v>230</v>
      </c>
      <c r="F34" s="12"/>
      <c r="G34" s="12"/>
      <c r="H34" s="12"/>
    </row>
    <row r="35" spans="1:11" ht="18.75" customHeight="1" x14ac:dyDescent="0.4">
      <c r="A35" s="38" t="s">
        <v>224</v>
      </c>
      <c r="B35" s="12"/>
      <c r="C35" s="39" t="s">
        <v>33</v>
      </c>
      <c r="D35" s="40" t="s">
        <v>231</v>
      </c>
      <c r="F35" s="12"/>
      <c r="G35" s="12"/>
      <c r="H35" s="12"/>
    </row>
    <row r="36" spans="1:11" ht="18.75" customHeight="1" x14ac:dyDescent="0.4">
      <c r="A36" s="38" t="s">
        <v>224</v>
      </c>
      <c r="B36" s="12"/>
      <c r="C36" s="39" t="s">
        <v>35</v>
      </c>
      <c r="D36" s="40" t="s">
        <v>232</v>
      </c>
      <c r="F36" s="12"/>
      <c r="G36" s="12"/>
      <c r="H36" s="12"/>
    </row>
    <row r="37" spans="1:11" ht="18.75" customHeight="1" x14ac:dyDescent="0.4">
      <c r="A37" s="38" t="s">
        <v>32</v>
      </c>
      <c r="B37" s="12"/>
      <c r="C37" s="39" t="s">
        <v>37</v>
      </c>
      <c r="D37" s="40" t="s">
        <v>233</v>
      </c>
      <c r="F37" s="12"/>
      <c r="G37" s="12"/>
      <c r="H37" s="12"/>
    </row>
    <row r="38" spans="1:11" ht="18.75" customHeight="1" x14ac:dyDescent="0.4">
      <c r="A38" s="38"/>
      <c r="B38" s="12"/>
      <c r="C38" s="39"/>
      <c r="D38" s="47"/>
      <c r="E38" s="12"/>
      <c r="F38" s="12"/>
      <c r="G38" s="12"/>
      <c r="H38" s="12"/>
    </row>
    <row r="39" spans="1:11" ht="30" customHeight="1" x14ac:dyDescent="0.4">
      <c r="A39" s="33" t="s">
        <v>234</v>
      </c>
      <c r="B39" s="195" t="s">
        <v>235</v>
      </c>
      <c r="C39" s="195"/>
      <c r="D39" s="195"/>
      <c r="E39" s="195"/>
      <c r="F39" s="195"/>
    </row>
    <row r="40" spans="1:11" ht="20.100000000000001" customHeight="1" x14ac:dyDescent="0.4">
      <c r="A40" s="38"/>
      <c r="C40" s="12" t="s">
        <v>236</v>
      </c>
      <c r="E40" s="12" t="s">
        <v>237</v>
      </c>
      <c r="F40" s="12"/>
      <c r="G40" s="12"/>
      <c r="H40" s="12"/>
      <c r="I40" s="12"/>
      <c r="J40" s="12"/>
    </row>
    <row r="41" spans="1:11" ht="6" customHeight="1" x14ac:dyDescent="0.4">
      <c r="A41" s="38"/>
      <c r="C41" s="12"/>
      <c r="E41" s="12"/>
      <c r="F41" s="12"/>
      <c r="G41" s="12"/>
      <c r="H41" s="12"/>
      <c r="I41" s="12"/>
      <c r="J41" s="12"/>
    </row>
    <row r="42" spans="1:11" ht="20.100000000000001" customHeight="1" x14ac:dyDescent="0.4">
      <c r="A42" s="38"/>
      <c r="C42" s="12" t="s">
        <v>238</v>
      </c>
      <c r="E42" s="12" t="s">
        <v>239</v>
      </c>
      <c r="F42" s="12"/>
      <c r="G42" s="12"/>
      <c r="H42" s="12"/>
      <c r="I42" s="12"/>
      <c r="J42" s="12"/>
    </row>
    <row r="43" spans="1:11" ht="20.100000000000001" customHeight="1" x14ac:dyDescent="0.4">
      <c r="A43" s="38" t="s">
        <v>201</v>
      </c>
      <c r="B43" s="12"/>
      <c r="D43" s="50" t="s">
        <v>83</v>
      </c>
      <c r="E43" s="12" t="s">
        <v>240</v>
      </c>
      <c r="F43" s="12"/>
      <c r="G43" s="12"/>
      <c r="H43" s="12"/>
      <c r="I43" s="12"/>
      <c r="J43" s="12"/>
    </row>
    <row r="44" spans="1:11" ht="20.100000000000001" customHeight="1" x14ac:dyDescent="0.4">
      <c r="A44" s="38"/>
      <c r="B44" s="12"/>
      <c r="C44" s="13"/>
      <c r="E44" s="12" t="s">
        <v>241</v>
      </c>
      <c r="F44" s="12"/>
      <c r="G44" s="12"/>
      <c r="H44" s="12"/>
      <c r="I44" s="12"/>
      <c r="J44" s="12"/>
    </row>
    <row r="45" spans="1:11" ht="8.25" customHeight="1" thickBot="1" x14ac:dyDescent="0.45">
      <c r="A45" s="38"/>
      <c r="B45" s="12"/>
      <c r="C45" s="13"/>
      <c r="D45" s="12"/>
      <c r="F45" s="12"/>
      <c r="G45" s="12"/>
      <c r="H45" s="12"/>
      <c r="I45" s="12"/>
      <c r="J45" s="12"/>
    </row>
    <row r="46" spans="1:11" ht="20.100000000000001" customHeight="1" thickBot="1" x14ac:dyDescent="0.45">
      <c r="A46" s="51"/>
      <c r="B46" s="196" t="s">
        <v>242</v>
      </c>
      <c r="C46" s="197"/>
      <c r="D46" s="197"/>
      <c r="E46" s="197"/>
      <c r="F46" s="198" t="s">
        <v>243</v>
      </c>
      <c r="G46" s="198"/>
      <c r="H46" s="198" t="s">
        <v>244</v>
      </c>
      <c r="I46" s="198"/>
      <c r="J46" s="198" t="s">
        <v>245</v>
      </c>
      <c r="K46" s="199"/>
    </row>
    <row r="47" spans="1:11" ht="20.100000000000001" customHeight="1" x14ac:dyDescent="0.4">
      <c r="A47" s="52"/>
      <c r="B47" s="200" t="s">
        <v>246</v>
      </c>
      <c r="C47" s="201"/>
      <c r="D47" s="201"/>
      <c r="E47" s="201"/>
      <c r="F47" s="202" t="s">
        <v>247</v>
      </c>
      <c r="G47" s="202"/>
      <c r="H47" s="202" t="s">
        <v>248</v>
      </c>
      <c r="I47" s="202"/>
      <c r="J47" s="202" t="s">
        <v>249</v>
      </c>
      <c r="K47" s="203"/>
    </row>
    <row r="48" spans="1:11" ht="20.100000000000001" customHeight="1" x14ac:dyDescent="0.4">
      <c r="A48" s="52"/>
      <c r="B48" s="204" t="s">
        <v>250</v>
      </c>
      <c r="C48" s="205"/>
      <c r="D48" s="205"/>
      <c r="E48" s="205"/>
      <c r="F48" s="206" t="s">
        <v>251</v>
      </c>
      <c r="G48" s="206"/>
      <c r="H48" s="206" t="s">
        <v>248</v>
      </c>
      <c r="I48" s="206"/>
      <c r="J48" s="206" t="s">
        <v>252</v>
      </c>
      <c r="K48" s="207"/>
    </row>
    <row r="49" spans="1:11" ht="20.100000000000001" customHeight="1" x14ac:dyDescent="0.4">
      <c r="A49" s="52"/>
      <c r="B49" s="204" t="s">
        <v>253</v>
      </c>
      <c r="C49" s="205"/>
      <c r="D49" s="205"/>
      <c r="E49" s="205"/>
      <c r="F49" s="206" t="s">
        <v>254</v>
      </c>
      <c r="G49" s="206"/>
      <c r="H49" s="206" t="s">
        <v>248</v>
      </c>
      <c r="I49" s="206"/>
      <c r="J49" s="206" t="s">
        <v>255</v>
      </c>
      <c r="K49" s="207"/>
    </row>
    <row r="50" spans="1:11" ht="20.100000000000001" customHeight="1" x14ac:dyDescent="0.4">
      <c r="A50" s="52"/>
      <c r="B50" s="204" t="s">
        <v>256</v>
      </c>
      <c r="C50" s="205"/>
      <c r="D50" s="205"/>
      <c r="E50" s="205"/>
      <c r="F50" s="206" t="s">
        <v>257</v>
      </c>
      <c r="G50" s="206"/>
      <c r="H50" s="206" t="s">
        <v>248</v>
      </c>
      <c r="I50" s="206"/>
      <c r="J50" s="206" t="s">
        <v>258</v>
      </c>
      <c r="K50" s="207"/>
    </row>
    <row r="51" spans="1:11" ht="20.100000000000001" customHeight="1" thickBot="1" x14ac:dyDescent="0.45">
      <c r="A51" s="52"/>
      <c r="B51" s="208" t="s">
        <v>259</v>
      </c>
      <c r="C51" s="209"/>
      <c r="D51" s="209"/>
      <c r="E51" s="209"/>
      <c r="F51" s="210" t="s">
        <v>260</v>
      </c>
      <c r="G51" s="210"/>
      <c r="H51" s="210" t="s">
        <v>248</v>
      </c>
      <c r="I51" s="210"/>
      <c r="J51" s="210" t="s">
        <v>261</v>
      </c>
      <c r="K51" s="211"/>
    </row>
    <row r="52" spans="1:11" ht="20.100000000000001" customHeight="1" x14ac:dyDescent="0.4">
      <c r="A52" s="38"/>
      <c r="B52" s="12"/>
      <c r="D52" s="50" t="s">
        <v>48</v>
      </c>
      <c r="E52" s="12" t="s">
        <v>262</v>
      </c>
      <c r="F52" s="12"/>
      <c r="G52" s="12"/>
      <c r="H52" s="12"/>
      <c r="I52" s="12"/>
      <c r="J52" s="12"/>
      <c r="K52" s="12"/>
    </row>
    <row r="53" spans="1:11" ht="20.100000000000001" customHeight="1" x14ac:dyDescent="0.4">
      <c r="A53" s="38" t="s">
        <v>263</v>
      </c>
      <c r="B53" s="12"/>
      <c r="C53" s="13"/>
      <c r="E53" s="12" t="s">
        <v>264</v>
      </c>
      <c r="F53" s="12"/>
      <c r="G53" s="12"/>
      <c r="H53" s="12"/>
      <c r="I53" s="12"/>
      <c r="J53" s="12"/>
      <c r="K53" s="12"/>
    </row>
    <row r="54" spans="1:11" ht="20.100000000000001" customHeight="1" x14ac:dyDescent="0.4">
      <c r="A54" s="38" t="s">
        <v>265</v>
      </c>
      <c r="B54" s="12"/>
      <c r="D54" s="50" t="s">
        <v>52</v>
      </c>
      <c r="E54" s="12" t="s">
        <v>266</v>
      </c>
      <c r="F54" s="12"/>
      <c r="G54" s="12"/>
      <c r="H54" s="12"/>
      <c r="I54" s="12"/>
      <c r="J54" s="12"/>
      <c r="K54" s="12"/>
    </row>
    <row r="55" spans="1:11" ht="7.5" customHeight="1" x14ac:dyDescent="0.4">
      <c r="A55" s="38"/>
      <c r="B55" s="12"/>
      <c r="D55" s="50"/>
      <c r="E55" s="12"/>
      <c r="F55" s="12"/>
      <c r="G55" s="12"/>
      <c r="H55" s="12"/>
      <c r="I55" s="12"/>
      <c r="J55" s="12"/>
      <c r="K55" s="12"/>
    </row>
    <row r="56" spans="1:11" ht="20.100000000000001" customHeight="1" x14ac:dyDescent="0.4">
      <c r="A56" s="38"/>
      <c r="C56" s="12" t="s">
        <v>267</v>
      </c>
      <c r="E56" s="12" t="s">
        <v>268</v>
      </c>
      <c r="F56" s="12"/>
      <c r="G56" s="12"/>
      <c r="H56" s="12"/>
      <c r="I56" s="12"/>
      <c r="J56" s="12"/>
      <c r="K56" s="12"/>
    </row>
    <row r="57" spans="1:11" ht="6" customHeight="1" x14ac:dyDescent="0.4">
      <c r="A57" s="38"/>
      <c r="C57" s="12"/>
      <c r="E57" s="12"/>
      <c r="F57" s="12"/>
      <c r="G57" s="12"/>
      <c r="H57" s="12"/>
      <c r="I57" s="12"/>
      <c r="J57" s="12"/>
      <c r="K57" s="12"/>
    </row>
    <row r="58" spans="1:11" ht="20.100000000000001" customHeight="1" x14ac:dyDescent="0.4">
      <c r="A58" s="38"/>
      <c r="C58" s="12" t="s">
        <v>269</v>
      </c>
      <c r="E58" s="12" t="s">
        <v>270</v>
      </c>
      <c r="F58" s="12"/>
      <c r="G58" s="12"/>
      <c r="H58" s="12"/>
      <c r="I58" s="12"/>
      <c r="J58" s="12"/>
      <c r="K58" s="12"/>
    </row>
    <row r="59" spans="1:11" ht="20.100000000000001" customHeight="1" x14ac:dyDescent="0.4">
      <c r="A59" s="53" t="s">
        <v>271</v>
      </c>
      <c r="C59" s="13"/>
      <c r="D59" s="12"/>
      <c r="E59" s="12" t="s">
        <v>272</v>
      </c>
      <c r="F59" s="12"/>
      <c r="G59" s="12"/>
      <c r="H59" s="12"/>
      <c r="I59" s="12"/>
      <c r="J59" s="12"/>
      <c r="K59" s="12"/>
    </row>
    <row r="60" spans="1:11" ht="6.75" customHeight="1" x14ac:dyDescent="0.4">
      <c r="A60" s="53"/>
      <c r="C60" s="13"/>
      <c r="D60" s="12"/>
      <c r="E60" s="12"/>
      <c r="F60" s="12"/>
      <c r="G60" s="12"/>
      <c r="H60" s="12"/>
      <c r="I60" s="12"/>
      <c r="J60" s="12"/>
      <c r="K60" s="12"/>
    </row>
    <row r="61" spans="1:11" ht="6" customHeight="1" x14ac:dyDescent="0.4">
      <c r="A61" s="53"/>
      <c r="C61" s="13"/>
      <c r="D61" s="12"/>
      <c r="E61" s="12"/>
      <c r="F61" s="12"/>
      <c r="G61" s="12"/>
      <c r="H61" s="12"/>
      <c r="I61" s="12"/>
      <c r="J61" s="12"/>
      <c r="K61" s="12"/>
    </row>
    <row r="62" spans="1:11" ht="20.100000000000001" customHeight="1" x14ac:dyDescent="0.4">
      <c r="A62" s="54"/>
      <c r="C62" s="12" t="s">
        <v>273</v>
      </c>
      <c r="E62" s="12" t="s">
        <v>274</v>
      </c>
      <c r="F62" s="12"/>
      <c r="G62" s="12"/>
      <c r="H62" s="12"/>
      <c r="I62" s="12"/>
      <c r="J62" s="12"/>
      <c r="K62" s="12"/>
    </row>
    <row r="72" spans="7:7" x14ac:dyDescent="0.4">
      <c r="G72" s="37"/>
    </row>
    <row r="79" spans="7:7" ht="15" customHeight="1" x14ac:dyDescent="0.4"/>
  </sheetData>
  <mergeCells count="27">
    <mergeCell ref="B51:E51"/>
    <mergeCell ref="F51:G51"/>
    <mergeCell ref="H51:I51"/>
    <mergeCell ref="J51:K51"/>
    <mergeCell ref="B49:E49"/>
    <mergeCell ref="F49:G49"/>
    <mergeCell ref="H49:I49"/>
    <mergeCell ref="J49:K49"/>
    <mergeCell ref="B50:E50"/>
    <mergeCell ref="F50:G50"/>
    <mergeCell ref="H50:I50"/>
    <mergeCell ref="J50:K50"/>
    <mergeCell ref="B47:E47"/>
    <mergeCell ref="F47:G47"/>
    <mergeCell ref="H47:I47"/>
    <mergeCell ref="J47:K47"/>
    <mergeCell ref="B48:E48"/>
    <mergeCell ref="F48:G48"/>
    <mergeCell ref="H48:I48"/>
    <mergeCell ref="J48:K48"/>
    <mergeCell ref="A1:K1"/>
    <mergeCell ref="A3:K3"/>
    <mergeCell ref="B39:F39"/>
    <mergeCell ref="B46:E46"/>
    <mergeCell ref="F46:G46"/>
    <mergeCell ref="H46:I46"/>
    <mergeCell ref="J46:K46"/>
  </mergeCells>
  <phoneticPr fontId="1"/>
  <pageMargins left="0.51181102362204722" right="0.31496062992125984" top="0.74803149606299213" bottom="0.74803149606299213" header="0" footer="0"/>
  <pageSetup paperSize="9" orientation="portrait" useFirstPageNumber="1" verticalDpi="0" r:id="rId1"/>
  <headerFoot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CC0A-D954-4206-8C23-512B74CBDF56}">
  <dimension ref="A1:G165"/>
  <sheetViews>
    <sheetView topLeftCell="B124" workbookViewId="0">
      <selection activeCell="K146" sqref="K146"/>
    </sheetView>
  </sheetViews>
  <sheetFormatPr defaultRowHeight="18" customHeight="1" x14ac:dyDescent="0.4"/>
  <cols>
    <col min="1" max="3" width="3.625" style="1" customWidth="1"/>
    <col min="4" max="4" width="5.25" style="1" customWidth="1"/>
    <col min="5" max="5" width="51.25" style="2" customWidth="1"/>
    <col min="6" max="6" width="11.25" style="2" customWidth="1"/>
    <col min="7" max="7" width="5.875" style="2" customWidth="1"/>
    <col min="8" max="8" width="1.75" style="2" customWidth="1"/>
    <col min="9" max="16384" width="9" style="2"/>
  </cols>
  <sheetData>
    <row r="1" spans="1:7" ht="24.75" customHeight="1" x14ac:dyDescent="0.4">
      <c r="A1" s="212" t="s">
        <v>0</v>
      </c>
      <c r="B1" s="212"/>
      <c r="C1" s="212"/>
      <c r="D1" s="212"/>
      <c r="E1" s="212"/>
      <c r="F1" s="212"/>
      <c r="G1" s="212"/>
    </row>
    <row r="3" spans="1:7" s="4" customFormat="1" ht="18" customHeight="1" x14ac:dyDescent="0.4">
      <c r="A3" s="3" t="s">
        <v>11</v>
      </c>
      <c r="B3" s="3" t="s">
        <v>12</v>
      </c>
      <c r="C3" s="3"/>
      <c r="D3" s="3"/>
    </row>
    <row r="4" spans="1:7" ht="12" customHeight="1" x14ac:dyDescent="0.4"/>
    <row r="5" spans="1:7" ht="20.100000000000001" customHeight="1" x14ac:dyDescent="0.4">
      <c r="A5" s="2"/>
      <c r="B5" s="12" t="s">
        <v>169</v>
      </c>
    </row>
    <row r="6" spans="1:7" ht="20.100000000000001" customHeight="1" x14ac:dyDescent="0.4">
      <c r="A6" s="2"/>
      <c r="B6" s="12" t="s">
        <v>170</v>
      </c>
    </row>
    <row r="7" spans="1:7" ht="20.100000000000001" customHeight="1" x14ac:dyDescent="0.4">
      <c r="A7" s="2"/>
      <c r="B7" s="12" t="s">
        <v>171</v>
      </c>
    </row>
    <row r="8" spans="1:7" ht="20.100000000000001" customHeight="1" x14ac:dyDescent="0.4">
      <c r="A8" s="2"/>
      <c r="B8" s="12" t="s">
        <v>172</v>
      </c>
    </row>
    <row r="9" spans="1:7" ht="20.100000000000001" customHeight="1" x14ac:dyDescent="0.4">
      <c r="A9" s="2"/>
      <c r="B9" s="12" t="s">
        <v>173</v>
      </c>
      <c r="E9" s="1"/>
    </row>
    <row r="10" spans="1:7" ht="20.100000000000001" customHeight="1" x14ac:dyDescent="0.4">
      <c r="A10" s="2"/>
      <c r="B10" s="12" t="s">
        <v>175</v>
      </c>
    </row>
    <row r="11" spans="1:7" ht="20.100000000000001" customHeight="1" x14ac:dyDescent="0.4">
      <c r="A11" s="2"/>
      <c r="B11" s="1" t="s">
        <v>174</v>
      </c>
    </row>
    <row r="12" spans="1:7" ht="20.100000000000001" customHeight="1" x14ac:dyDescent="0.4">
      <c r="A12" s="2"/>
      <c r="B12" s="12" t="s">
        <v>168</v>
      </c>
    </row>
    <row r="13" spans="1:7" ht="20.100000000000001" customHeight="1" x14ac:dyDescent="0.4"/>
    <row r="14" spans="1:7" ht="20.100000000000001" customHeight="1" x14ac:dyDescent="0.4">
      <c r="A14" s="3" t="s">
        <v>13</v>
      </c>
      <c r="B14" s="3" t="s">
        <v>14</v>
      </c>
      <c r="C14" s="3"/>
    </row>
    <row r="15" spans="1:7" ht="13.5" customHeight="1" x14ac:dyDescent="0.4"/>
    <row r="16" spans="1:7" ht="20.100000000000001" customHeight="1" x14ac:dyDescent="0.4">
      <c r="A16" s="2"/>
      <c r="B16" s="10" t="s">
        <v>83</v>
      </c>
      <c r="C16" s="10"/>
      <c r="D16" s="1" t="s">
        <v>15</v>
      </c>
    </row>
    <row r="17" spans="1:6" ht="208.5" customHeight="1" x14ac:dyDescent="0.4"/>
    <row r="18" spans="1:6" ht="20.100000000000001" customHeight="1" x14ac:dyDescent="0.4">
      <c r="A18" s="2"/>
      <c r="B18" s="1" t="s">
        <v>1</v>
      </c>
    </row>
    <row r="19" spans="1:6" ht="7.5" customHeight="1" x14ac:dyDescent="0.4"/>
    <row r="20" spans="1:6" ht="20.100000000000001" customHeight="1" x14ac:dyDescent="0.4">
      <c r="A20" s="2"/>
      <c r="B20" s="1" t="s">
        <v>2</v>
      </c>
    </row>
    <row r="21" spans="1:6" ht="9" customHeight="1" x14ac:dyDescent="0.4">
      <c r="A21" s="2"/>
    </row>
    <row r="22" spans="1:6" ht="20.100000000000001" customHeight="1" x14ac:dyDescent="0.4">
      <c r="A22" s="2"/>
      <c r="B22" s="10" t="s">
        <v>48</v>
      </c>
      <c r="C22" s="10"/>
      <c r="D22" s="1" t="s">
        <v>19</v>
      </c>
    </row>
    <row r="23" spans="1:6" ht="20.100000000000001" customHeight="1" x14ac:dyDescent="0.4">
      <c r="A23" s="2"/>
      <c r="B23" s="2"/>
      <c r="C23" s="1" t="s">
        <v>21</v>
      </c>
      <c r="D23" s="1" t="s">
        <v>24</v>
      </c>
    </row>
    <row r="24" spans="1:6" ht="20.100000000000001" customHeight="1" x14ac:dyDescent="0.4">
      <c r="A24" s="2"/>
      <c r="B24" s="2"/>
      <c r="C24" s="1" t="s">
        <v>22</v>
      </c>
      <c r="D24" s="1" t="s">
        <v>25</v>
      </c>
    </row>
    <row r="25" spans="1:6" ht="20.100000000000001" customHeight="1" x14ac:dyDescent="0.4">
      <c r="A25" s="2"/>
      <c r="B25" s="2"/>
      <c r="C25" s="1" t="s">
        <v>23</v>
      </c>
      <c r="D25" s="1" t="s">
        <v>26</v>
      </c>
    </row>
    <row r="26" spans="1:6" ht="9" customHeight="1" x14ac:dyDescent="0.4">
      <c r="A26" s="2"/>
      <c r="B26" s="2"/>
      <c r="C26" s="2"/>
      <c r="E26" s="1"/>
    </row>
    <row r="27" spans="1:6" ht="20.100000000000001" customHeight="1" x14ac:dyDescent="0.4">
      <c r="A27" s="2"/>
      <c r="B27" s="10" t="s">
        <v>52</v>
      </c>
      <c r="C27" s="5" t="s">
        <v>20</v>
      </c>
    </row>
    <row r="28" spans="1:6" ht="20.100000000000001" customHeight="1" x14ac:dyDescent="0.4">
      <c r="A28" s="2"/>
      <c r="B28" s="2"/>
      <c r="C28" s="1" t="s">
        <v>21</v>
      </c>
      <c r="D28" s="2" t="s">
        <v>27</v>
      </c>
    </row>
    <row r="29" spans="1:6" ht="20.100000000000001" customHeight="1" x14ac:dyDescent="0.4">
      <c r="A29" s="2"/>
      <c r="B29" s="2"/>
      <c r="C29" s="1" t="s">
        <v>22</v>
      </c>
      <c r="D29" s="1" t="s">
        <v>153</v>
      </c>
      <c r="F29" s="23" t="s">
        <v>149</v>
      </c>
    </row>
    <row r="30" spans="1:6" ht="20.100000000000001" customHeight="1" x14ac:dyDescent="0.4">
      <c r="A30" s="2"/>
      <c r="B30" s="2"/>
      <c r="C30" s="1" t="s">
        <v>23</v>
      </c>
      <c r="D30" s="2" t="s">
        <v>154</v>
      </c>
      <c r="F30" s="23" t="s">
        <v>150</v>
      </c>
    </row>
    <row r="31" spans="1:6" ht="20.100000000000001" customHeight="1" x14ac:dyDescent="0.4">
      <c r="A31" s="2"/>
      <c r="B31" s="2"/>
      <c r="C31" s="1" t="s">
        <v>31</v>
      </c>
      <c r="D31" s="2" t="s">
        <v>30</v>
      </c>
      <c r="F31" s="23"/>
    </row>
    <row r="32" spans="1:6" ht="20.100000000000001" customHeight="1" x14ac:dyDescent="0.4">
      <c r="A32" s="2"/>
      <c r="B32" s="2"/>
      <c r="C32" s="5" t="s">
        <v>32</v>
      </c>
      <c r="D32" s="2" t="s">
        <v>155</v>
      </c>
      <c r="F32" s="23" t="s">
        <v>163</v>
      </c>
    </row>
    <row r="33" spans="1:6" ht="20.100000000000001" customHeight="1" x14ac:dyDescent="0.4">
      <c r="A33" s="2"/>
      <c r="B33" s="2"/>
      <c r="C33" s="6"/>
      <c r="D33" s="2" t="s">
        <v>156</v>
      </c>
      <c r="F33" s="23" t="s">
        <v>163</v>
      </c>
    </row>
    <row r="34" spans="1:6" ht="20.100000000000001" customHeight="1" x14ac:dyDescent="0.4">
      <c r="A34" s="2"/>
      <c r="B34" s="2"/>
      <c r="C34" s="1" t="s">
        <v>33</v>
      </c>
      <c r="D34" s="2" t="s">
        <v>34</v>
      </c>
      <c r="F34" s="23"/>
    </row>
    <row r="35" spans="1:6" ht="20.100000000000001" customHeight="1" x14ac:dyDescent="0.4">
      <c r="A35" s="2"/>
      <c r="B35" s="2"/>
      <c r="C35" s="2"/>
      <c r="D35" s="1" t="s">
        <v>157</v>
      </c>
      <c r="F35" s="23" t="s">
        <v>163</v>
      </c>
    </row>
    <row r="36" spans="1:6" ht="20.100000000000001" customHeight="1" x14ac:dyDescent="0.4">
      <c r="A36" s="2"/>
      <c r="B36" s="2"/>
      <c r="C36" s="1" t="s">
        <v>35</v>
      </c>
      <c r="D36" s="2" t="s">
        <v>28</v>
      </c>
      <c r="F36" s="23"/>
    </row>
    <row r="37" spans="1:6" ht="20.100000000000001" customHeight="1" x14ac:dyDescent="0.4">
      <c r="A37" s="2"/>
      <c r="B37" s="2"/>
      <c r="C37" s="5" t="s">
        <v>32</v>
      </c>
      <c r="D37" s="2" t="s">
        <v>158</v>
      </c>
      <c r="F37" s="23" t="s">
        <v>151</v>
      </c>
    </row>
    <row r="38" spans="1:6" ht="20.100000000000001" customHeight="1" x14ac:dyDescent="0.4">
      <c r="A38" s="2"/>
      <c r="B38" s="2"/>
      <c r="C38" s="5" t="s">
        <v>32</v>
      </c>
      <c r="D38" s="2" t="s">
        <v>159</v>
      </c>
      <c r="F38" s="23" t="s">
        <v>164</v>
      </c>
    </row>
    <row r="39" spans="1:6" ht="20.100000000000001" customHeight="1" x14ac:dyDescent="0.4">
      <c r="A39" s="2"/>
      <c r="B39" s="2"/>
      <c r="C39" s="5" t="s">
        <v>32</v>
      </c>
      <c r="D39" s="2" t="s">
        <v>160</v>
      </c>
      <c r="F39" s="23" t="s">
        <v>163</v>
      </c>
    </row>
    <row r="40" spans="1:6" ht="20.100000000000001" customHeight="1" x14ac:dyDescent="0.4">
      <c r="A40" s="2"/>
      <c r="B40" s="2"/>
      <c r="C40" s="7"/>
      <c r="D40" s="2" t="s">
        <v>161</v>
      </c>
      <c r="F40" s="23" t="s">
        <v>164</v>
      </c>
    </row>
    <row r="41" spans="1:6" ht="20.100000000000001" customHeight="1" x14ac:dyDescent="0.4">
      <c r="B41" s="2"/>
      <c r="C41" s="5" t="s">
        <v>36</v>
      </c>
      <c r="D41" s="2" t="s">
        <v>162</v>
      </c>
      <c r="F41" s="23" t="s">
        <v>152</v>
      </c>
    </row>
    <row r="42" spans="1:6" ht="20.100000000000001" customHeight="1" x14ac:dyDescent="0.4">
      <c r="A42" s="2"/>
      <c r="B42" s="2"/>
      <c r="C42" s="1" t="s">
        <v>37</v>
      </c>
      <c r="D42" s="2" t="s">
        <v>29</v>
      </c>
    </row>
    <row r="43" spans="1:6" ht="20.100000000000001" customHeight="1" x14ac:dyDescent="0.4">
      <c r="A43" s="2"/>
      <c r="B43" s="2"/>
      <c r="C43" s="2"/>
      <c r="D43" s="2" t="s">
        <v>40</v>
      </c>
    </row>
    <row r="44" spans="1:6" ht="20.100000000000001" customHeight="1" x14ac:dyDescent="0.4">
      <c r="A44" s="2"/>
      <c r="B44" s="2"/>
      <c r="C44" s="2"/>
      <c r="D44" s="2" t="s">
        <v>39</v>
      </c>
    </row>
    <row r="45" spans="1:6" ht="20.100000000000001" customHeight="1" x14ac:dyDescent="0.4">
      <c r="D45" s="2" t="s">
        <v>38</v>
      </c>
    </row>
    <row r="46" spans="1:6" ht="12" customHeight="1" x14ac:dyDescent="0.4"/>
    <row r="47" spans="1:6" s="4" customFormat="1" ht="20.100000000000001" customHeight="1" x14ac:dyDescent="0.4">
      <c r="A47" s="3" t="s">
        <v>41</v>
      </c>
      <c r="B47" s="3" t="s">
        <v>42</v>
      </c>
      <c r="C47" s="3"/>
      <c r="D47" s="3"/>
    </row>
    <row r="48" spans="1:6" ht="9" customHeight="1" x14ac:dyDescent="0.4">
      <c r="A48" s="7"/>
    </row>
    <row r="49" spans="1:4" ht="20.100000000000001" customHeight="1" x14ac:dyDescent="0.4">
      <c r="A49" s="2"/>
      <c r="B49" s="11" t="s">
        <v>18</v>
      </c>
      <c r="C49" s="10" t="s">
        <v>44</v>
      </c>
      <c r="D49" s="1" t="s">
        <v>71</v>
      </c>
    </row>
    <row r="50" spans="1:4" ht="20.100000000000001" customHeight="1" x14ac:dyDescent="0.4">
      <c r="B50" s="2"/>
      <c r="D50" s="1" t="s">
        <v>72</v>
      </c>
    </row>
    <row r="51" spans="1:4" ht="20.100000000000001" customHeight="1" x14ac:dyDescent="0.4">
      <c r="C51" s="10" t="s">
        <v>46</v>
      </c>
      <c r="D51" s="2" t="s">
        <v>43</v>
      </c>
    </row>
    <row r="52" spans="1:4" ht="20.100000000000001" customHeight="1" x14ac:dyDescent="0.4">
      <c r="C52" s="10" t="s">
        <v>47</v>
      </c>
      <c r="D52" s="2" t="s">
        <v>45</v>
      </c>
    </row>
    <row r="53" spans="1:4" ht="20.100000000000001" customHeight="1" x14ac:dyDescent="0.4">
      <c r="C53" s="10" t="s">
        <v>69</v>
      </c>
      <c r="D53" s="2" t="s">
        <v>658</v>
      </c>
    </row>
    <row r="54" spans="1:4" ht="9" customHeight="1" x14ac:dyDescent="0.4">
      <c r="D54" s="10"/>
    </row>
    <row r="55" spans="1:4" ht="20.100000000000001" customHeight="1" x14ac:dyDescent="0.4">
      <c r="B55" s="10" t="s">
        <v>48</v>
      </c>
      <c r="C55" s="10" t="s">
        <v>49</v>
      </c>
    </row>
    <row r="56" spans="1:4" ht="20.100000000000001" customHeight="1" x14ac:dyDescent="0.4">
      <c r="C56" s="10" t="s">
        <v>44</v>
      </c>
      <c r="D56" s="1" t="s">
        <v>70</v>
      </c>
    </row>
    <row r="57" spans="1:4" ht="20.100000000000001" customHeight="1" x14ac:dyDescent="0.4">
      <c r="D57" s="2" t="s">
        <v>657</v>
      </c>
    </row>
    <row r="58" spans="1:4" ht="20.100000000000001" customHeight="1" x14ac:dyDescent="0.4">
      <c r="D58" s="2" t="s">
        <v>176</v>
      </c>
    </row>
    <row r="59" spans="1:4" ht="20.100000000000001" customHeight="1" x14ac:dyDescent="0.4">
      <c r="B59" s="2"/>
      <c r="C59" s="11" t="s">
        <v>50</v>
      </c>
      <c r="D59" s="2" t="s">
        <v>184</v>
      </c>
    </row>
    <row r="60" spans="1:4" ht="20.100000000000001" customHeight="1" x14ac:dyDescent="0.4">
      <c r="D60" s="2" t="s">
        <v>183</v>
      </c>
    </row>
    <row r="61" spans="1:4" ht="20.100000000000001" customHeight="1" x14ac:dyDescent="0.4">
      <c r="B61" s="2"/>
      <c r="D61" s="2" t="s">
        <v>177</v>
      </c>
    </row>
    <row r="62" spans="1:4" ht="20.100000000000001" customHeight="1" x14ac:dyDescent="0.4">
      <c r="B62" s="2"/>
      <c r="D62" s="2" t="s">
        <v>180</v>
      </c>
    </row>
    <row r="63" spans="1:4" ht="20.100000000000001" customHeight="1" x14ac:dyDescent="0.4">
      <c r="A63" s="8"/>
      <c r="B63" s="2"/>
      <c r="D63" s="1" t="s">
        <v>181</v>
      </c>
    </row>
    <row r="64" spans="1:4" ht="20.100000000000001" customHeight="1" x14ac:dyDescent="0.4">
      <c r="D64" s="2" t="s">
        <v>178</v>
      </c>
    </row>
    <row r="65" spans="1:4" ht="20.100000000000001" customHeight="1" x14ac:dyDescent="0.4">
      <c r="D65" s="2" t="s">
        <v>179</v>
      </c>
    </row>
    <row r="66" spans="1:4" ht="20.100000000000001" customHeight="1" x14ac:dyDescent="0.4">
      <c r="D66" s="2" t="s">
        <v>51</v>
      </c>
    </row>
    <row r="67" spans="1:4" ht="20.100000000000001" customHeight="1" x14ac:dyDescent="0.4">
      <c r="C67" s="188">
        <v>-3</v>
      </c>
      <c r="D67" s="1" t="s">
        <v>655</v>
      </c>
    </row>
    <row r="68" spans="1:4" ht="20.100000000000001" customHeight="1" x14ac:dyDescent="0.4">
      <c r="C68" s="187"/>
      <c r="D68" s="1" t="s">
        <v>656</v>
      </c>
    </row>
    <row r="69" spans="1:4" ht="20.100000000000001" customHeight="1" x14ac:dyDescent="0.4">
      <c r="A69" s="22"/>
      <c r="B69" s="10" t="s">
        <v>52</v>
      </c>
      <c r="C69" s="1" t="s">
        <v>53</v>
      </c>
      <c r="D69" s="2"/>
    </row>
    <row r="70" spans="1:4" ht="20.100000000000001" customHeight="1" x14ac:dyDescent="0.4">
      <c r="B70" s="2"/>
      <c r="C70" s="2" t="s">
        <v>54</v>
      </c>
      <c r="D70" s="1" t="s">
        <v>56</v>
      </c>
    </row>
    <row r="71" spans="1:4" ht="20.100000000000001" customHeight="1" x14ac:dyDescent="0.4">
      <c r="A71" s="7"/>
      <c r="B71" s="2"/>
      <c r="D71" s="1" t="s">
        <v>73</v>
      </c>
    </row>
    <row r="72" spans="1:4" ht="20.100000000000001" customHeight="1" x14ac:dyDescent="0.4">
      <c r="A72" s="7"/>
      <c r="B72" s="2"/>
      <c r="D72" s="1" t="s">
        <v>74</v>
      </c>
    </row>
    <row r="73" spans="1:4" ht="20.100000000000001" customHeight="1" x14ac:dyDescent="0.4">
      <c r="A73" s="5"/>
      <c r="B73" s="2"/>
      <c r="D73" s="1" t="s">
        <v>75</v>
      </c>
    </row>
    <row r="74" spans="1:4" ht="20.100000000000001" customHeight="1" x14ac:dyDescent="0.4">
      <c r="A74" s="5"/>
      <c r="B74" s="2"/>
      <c r="C74" s="1" t="s">
        <v>55</v>
      </c>
      <c r="D74" s="1" t="s">
        <v>57</v>
      </c>
    </row>
    <row r="75" spans="1:4" ht="20.100000000000001" customHeight="1" x14ac:dyDescent="0.4">
      <c r="A75" s="5"/>
      <c r="B75" s="2"/>
      <c r="D75" s="1" t="s">
        <v>58</v>
      </c>
    </row>
    <row r="76" spans="1:4" ht="20.100000000000001" customHeight="1" x14ac:dyDescent="0.4">
      <c r="A76" s="5"/>
      <c r="B76" s="2"/>
      <c r="D76" s="1" t="s">
        <v>59</v>
      </c>
    </row>
    <row r="77" spans="1:4" ht="20.100000000000001" customHeight="1" x14ac:dyDescent="0.4">
      <c r="A77" s="5"/>
      <c r="B77" s="2"/>
      <c r="D77" s="1" t="s">
        <v>76</v>
      </c>
    </row>
    <row r="78" spans="1:4" ht="20.100000000000001" customHeight="1" x14ac:dyDescent="0.4">
      <c r="A78" s="5"/>
      <c r="B78" s="2"/>
      <c r="C78" s="1" t="s">
        <v>61</v>
      </c>
      <c r="D78" s="1" t="s">
        <v>60</v>
      </c>
    </row>
    <row r="79" spans="1:4" ht="20.100000000000001" customHeight="1" x14ac:dyDescent="0.4">
      <c r="A79" s="7"/>
      <c r="B79" s="2"/>
      <c r="D79" s="1" t="s">
        <v>62</v>
      </c>
    </row>
    <row r="80" spans="1:4" ht="20.100000000000001" customHeight="1" x14ac:dyDescent="0.4">
      <c r="A80" s="2"/>
      <c r="B80" s="2"/>
      <c r="D80" s="1" t="s">
        <v>63</v>
      </c>
    </row>
    <row r="81" spans="1:4" ht="20.100000000000001" customHeight="1" x14ac:dyDescent="0.4">
      <c r="A81" s="2"/>
      <c r="B81" s="2"/>
      <c r="C81" s="1" t="s">
        <v>64</v>
      </c>
      <c r="D81" s="1" t="s">
        <v>65</v>
      </c>
    </row>
    <row r="82" spans="1:4" ht="20.100000000000001" customHeight="1" x14ac:dyDescent="0.4">
      <c r="A82" s="2"/>
      <c r="B82" s="2"/>
      <c r="C82" s="1" t="s">
        <v>66</v>
      </c>
      <c r="D82" s="1" t="s">
        <v>67</v>
      </c>
    </row>
    <row r="83" spans="1:4" ht="20.100000000000001" customHeight="1" x14ac:dyDescent="0.4">
      <c r="A83" s="2"/>
      <c r="D83" s="1" t="s">
        <v>3</v>
      </c>
    </row>
    <row r="84" spans="1:4" ht="20.100000000000001" customHeight="1" x14ac:dyDescent="0.4">
      <c r="A84" s="2"/>
      <c r="D84" s="1" t="s">
        <v>16</v>
      </c>
    </row>
    <row r="85" spans="1:4" ht="20.100000000000001" customHeight="1" x14ac:dyDescent="0.4">
      <c r="A85" s="2"/>
      <c r="D85" s="1" t="s">
        <v>96</v>
      </c>
    </row>
    <row r="86" spans="1:4" ht="20.100000000000001" customHeight="1" x14ac:dyDescent="0.4">
      <c r="A86" s="2"/>
      <c r="D86" s="1" t="s">
        <v>4</v>
      </c>
    </row>
    <row r="87" spans="1:4" ht="20.100000000000001" customHeight="1" x14ac:dyDescent="0.4">
      <c r="A87" s="2"/>
      <c r="D87" s="1" t="s">
        <v>5</v>
      </c>
    </row>
    <row r="88" spans="1:4" ht="20.100000000000001" customHeight="1" x14ac:dyDescent="0.4">
      <c r="A88" s="2"/>
      <c r="D88" s="1" t="s">
        <v>6</v>
      </c>
    </row>
    <row r="89" spans="1:4" ht="20.100000000000001" customHeight="1" x14ac:dyDescent="0.4">
      <c r="A89" s="2"/>
      <c r="D89" s="1" t="s">
        <v>17</v>
      </c>
    </row>
    <row r="90" spans="1:4" ht="20.100000000000001" customHeight="1" x14ac:dyDescent="0.4">
      <c r="A90" s="2"/>
      <c r="D90" s="1" t="s">
        <v>97</v>
      </c>
    </row>
    <row r="91" spans="1:4" ht="20.100000000000001" customHeight="1" x14ac:dyDescent="0.4">
      <c r="A91" s="2"/>
      <c r="D91" s="1" t="s">
        <v>7</v>
      </c>
    </row>
    <row r="92" spans="1:4" ht="20.100000000000001" customHeight="1" x14ac:dyDescent="0.4">
      <c r="A92" s="2"/>
      <c r="D92" s="1" t="s">
        <v>98</v>
      </c>
    </row>
    <row r="93" spans="1:4" ht="20.100000000000001" customHeight="1" x14ac:dyDescent="0.4">
      <c r="A93" s="2"/>
      <c r="C93" s="1" t="s">
        <v>68</v>
      </c>
      <c r="D93" s="1" t="s">
        <v>8</v>
      </c>
    </row>
    <row r="94" spans="1:4" ht="20.100000000000001" customHeight="1" x14ac:dyDescent="0.4">
      <c r="A94" s="2"/>
      <c r="C94" s="10" t="s">
        <v>90</v>
      </c>
      <c r="D94" s="1" t="s">
        <v>91</v>
      </c>
    </row>
    <row r="95" spans="1:4" ht="20.100000000000001" customHeight="1" x14ac:dyDescent="0.4">
      <c r="A95" s="2"/>
      <c r="D95" s="1" t="s">
        <v>167</v>
      </c>
    </row>
    <row r="96" spans="1:4" ht="20.100000000000001" customHeight="1" x14ac:dyDescent="0.4">
      <c r="A96" s="2"/>
      <c r="C96" s="10" t="s">
        <v>92</v>
      </c>
      <c r="D96" s="1" t="s">
        <v>94</v>
      </c>
    </row>
    <row r="97" spans="1:7" ht="20.100000000000001" customHeight="1" x14ac:dyDescent="0.4">
      <c r="A97" s="2"/>
      <c r="C97" s="10" t="s">
        <v>93</v>
      </c>
      <c r="D97" s="1" t="s">
        <v>95</v>
      </c>
    </row>
    <row r="98" spans="1:7" ht="20.100000000000001" customHeight="1" x14ac:dyDescent="0.4">
      <c r="A98" s="2"/>
      <c r="D98" s="9"/>
      <c r="E98" s="7"/>
    </row>
    <row r="99" spans="1:7" ht="20.100000000000001" customHeight="1" x14ac:dyDescent="0.4">
      <c r="B99" s="10" t="s">
        <v>77</v>
      </c>
      <c r="C99" s="1" t="s">
        <v>78</v>
      </c>
      <c r="D99" s="2"/>
    </row>
    <row r="100" spans="1:7" ht="20.100000000000001" customHeight="1" x14ac:dyDescent="0.4">
      <c r="C100" s="11" t="s">
        <v>79</v>
      </c>
      <c r="D100" s="1" t="s">
        <v>80</v>
      </c>
    </row>
    <row r="101" spans="1:7" ht="20.100000000000001" customHeight="1" x14ac:dyDescent="0.4">
      <c r="D101" s="1" t="s">
        <v>81</v>
      </c>
    </row>
    <row r="102" spans="1:7" ht="20.100000000000001" customHeight="1" x14ac:dyDescent="0.4">
      <c r="D102" s="1" t="s">
        <v>650</v>
      </c>
    </row>
    <row r="103" spans="1:7" ht="20.100000000000001" customHeight="1" x14ac:dyDescent="0.4">
      <c r="D103" s="1" t="s">
        <v>649</v>
      </c>
    </row>
    <row r="104" spans="1:7" ht="20.100000000000001" customHeight="1" x14ac:dyDescent="0.4">
      <c r="D104" s="1" t="s">
        <v>82</v>
      </c>
    </row>
    <row r="105" spans="1:7" ht="20.100000000000001" customHeight="1" x14ac:dyDescent="0.4">
      <c r="E105" s="1"/>
    </row>
    <row r="106" spans="1:7" ht="20.100000000000001" customHeight="1" x14ac:dyDescent="0.4">
      <c r="B106" s="10" t="s">
        <v>84</v>
      </c>
      <c r="C106" s="1" t="s">
        <v>85</v>
      </c>
    </row>
    <row r="107" spans="1:7" ht="20.100000000000001" customHeight="1" x14ac:dyDescent="0.4">
      <c r="C107" s="2"/>
      <c r="D107" s="1" t="s">
        <v>135</v>
      </c>
      <c r="E107" s="1"/>
    </row>
    <row r="108" spans="1:7" ht="20.100000000000001" customHeight="1" x14ac:dyDescent="0.4">
      <c r="A108" s="7"/>
      <c r="C108" s="2"/>
      <c r="D108" s="1" t="s">
        <v>136</v>
      </c>
      <c r="E108" s="1"/>
    </row>
    <row r="109" spans="1:7" ht="20.100000000000001" customHeight="1" x14ac:dyDescent="0.4">
      <c r="A109" s="7"/>
      <c r="C109" s="2"/>
      <c r="E109" s="1"/>
    </row>
    <row r="110" spans="1:7" ht="20.100000000000001" customHeight="1" x14ac:dyDescent="0.4">
      <c r="C110" s="12" t="s">
        <v>133</v>
      </c>
      <c r="E110" s="12"/>
      <c r="F110" s="17"/>
      <c r="G110" s="25" t="s">
        <v>166</v>
      </c>
    </row>
    <row r="111" spans="1:7" ht="20.100000000000001" customHeight="1" x14ac:dyDescent="0.4">
      <c r="D111" s="19">
        <v>46115</v>
      </c>
      <c r="E111" s="12" t="s">
        <v>134</v>
      </c>
      <c r="F111" s="27" t="s">
        <v>99</v>
      </c>
      <c r="G111" s="13">
        <v>6</v>
      </c>
    </row>
    <row r="112" spans="1:7" ht="20.100000000000001" customHeight="1" x14ac:dyDescent="0.4">
      <c r="D112" s="19">
        <v>46129</v>
      </c>
      <c r="E112" s="12" t="s">
        <v>100</v>
      </c>
      <c r="F112" s="27" t="s">
        <v>99</v>
      </c>
      <c r="G112" s="13">
        <v>1</v>
      </c>
    </row>
    <row r="113" spans="2:7" ht="20.100000000000001" customHeight="1" x14ac:dyDescent="0.4">
      <c r="D113" s="19">
        <v>46131</v>
      </c>
      <c r="E113" s="12" t="s">
        <v>182</v>
      </c>
      <c r="F113" s="27" t="s">
        <v>101</v>
      </c>
      <c r="G113" s="13">
        <v>11</v>
      </c>
    </row>
    <row r="114" spans="2:7" ht="20.100000000000001" customHeight="1" x14ac:dyDescent="0.4">
      <c r="D114" s="19">
        <v>46135</v>
      </c>
      <c r="E114" s="12" t="s">
        <v>102</v>
      </c>
      <c r="F114" s="27" t="s">
        <v>137</v>
      </c>
      <c r="G114" s="13">
        <v>3</v>
      </c>
    </row>
    <row r="115" spans="2:7" ht="20.100000000000001" customHeight="1" x14ac:dyDescent="0.4">
      <c r="D115" s="19">
        <v>46158</v>
      </c>
      <c r="E115" s="12" t="s">
        <v>103</v>
      </c>
      <c r="F115" s="27" t="s">
        <v>99</v>
      </c>
      <c r="G115" s="13">
        <v>6</v>
      </c>
    </row>
    <row r="116" spans="2:7" ht="20.100000000000001" customHeight="1" x14ac:dyDescent="0.4">
      <c r="B116" s="2"/>
      <c r="C116" s="2"/>
      <c r="D116" s="19">
        <v>46180</v>
      </c>
      <c r="E116" s="12" t="s">
        <v>104</v>
      </c>
      <c r="F116" s="27" t="s">
        <v>105</v>
      </c>
      <c r="G116" s="13">
        <v>4</v>
      </c>
    </row>
    <row r="117" spans="2:7" ht="20.100000000000001" customHeight="1" x14ac:dyDescent="0.4">
      <c r="B117" s="2"/>
      <c r="C117" s="2"/>
      <c r="D117" s="19">
        <v>46194</v>
      </c>
      <c r="E117" s="12" t="s">
        <v>106</v>
      </c>
      <c r="F117" s="27" t="s">
        <v>107</v>
      </c>
      <c r="G117" s="13">
        <v>20</v>
      </c>
    </row>
    <row r="118" spans="2:7" ht="20.100000000000001" customHeight="1" x14ac:dyDescent="0.4">
      <c r="B118" s="2"/>
      <c r="C118" s="2"/>
      <c r="D118" s="19">
        <v>46221</v>
      </c>
      <c r="E118" s="12" t="s">
        <v>108</v>
      </c>
      <c r="F118" s="27" t="s">
        <v>99</v>
      </c>
      <c r="G118" s="13">
        <v>9</v>
      </c>
    </row>
    <row r="119" spans="2:7" ht="20.100000000000001" customHeight="1" x14ac:dyDescent="0.4">
      <c r="B119" s="2"/>
      <c r="C119" s="2"/>
      <c r="D119" s="19">
        <v>46228</v>
      </c>
      <c r="E119" s="12" t="s">
        <v>109</v>
      </c>
      <c r="F119" s="27" t="s">
        <v>110</v>
      </c>
      <c r="G119" s="13">
        <v>6</v>
      </c>
    </row>
    <row r="120" spans="2:7" ht="20.100000000000001" customHeight="1" x14ac:dyDescent="0.4">
      <c r="B120" s="2"/>
      <c r="C120" s="2"/>
      <c r="D120" s="19">
        <v>46242</v>
      </c>
      <c r="E120" s="12" t="s">
        <v>111</v>
      </c>
      <c r="F120" s="27" t="s">
        <v>112</v>
      </c>
      <c r="G120" s="13">
        <v>4</v>
      </c>
    </row>
    <row r="121" spans="2:7" ht="20.100000000000001" customHeight="1" x14ac:dyDescent="0.4">
      <c r="B121" s="2"/>
      <c r="C121" s="2"/>
      <c r="D121" s="19">
        <v>46262</v>
      </c>
      <c r="E121" s="12" t="s">
        <v>113</v>
      </c>
      <c r="F121" s="27" t="s">
        <v>138</v>
      </c>
      <c r="G121" s="13">
        <v>17</v>
      </c>
    </row>
    <row r="122" spans="2:7" ht="20.100000000000001" customHeight="1" x14ac:dyDescent="0.4">
      <c r="B122" s="2"/>
      <c r="C122" s="2"/>
      <c r="D122" s="19">
        <v>46283</v>
      </c>
      <c r="E122" s="12" t="s">
        <v>114</v>
      </c>
      <c r="F122" s="27" t="s">
        <v>99</v>
      </c>
      <c r="G122" s="13">
        <v>9</v>
      </c>
    </row>
    <row r="123" spans="2:7" ht="20.100000000000001" customHeight="1" x14ac:dyDescent="0.4">
      <c r="B123" s="2"/>
      <c r="C123" s="2"/>
      <c r="D123" s="19">
        <v>45927</v>
      </c>
      <c r="E123" s="12" t="s">
        <v>115</v>
      </c>
      <c r="F123" s="27" t="s">
        <v>116</v>
      </c>
      <c r="G123" s="13">
        <v>8</v>
      </c>
    </row>
    <row r="124" spans="2:7" ht="20.100000000000001" customHeight="1" x14ac:dyDescent="0.4">
      <c r="B124" s="2"/>
      <c r="C124" s="2"/>
      <c r="D124" s="19">
        <v>46294</v>
      </c>
      <c r="E124" s="12" t="s">
        <v>117</v>
      </c>
      <c r="F124" s="27" t="s">
        <v>118</v>
      </c>
      <c r="G124" s="13">
        <v>10</v>
      </c>
    </row>
    <row r="125" spans="2:7" ht="20.100000000000001" customHeight="1" x14ac:dyDescent="0.4">
      <c r="B125" s="2"/>
      <c r="C125" s="2"/>
      <c r="D125" s="12" t="s">
        <v>165</v>
      </c>
      <c r="F125" s="27" t="s">
        <v>112</v>
      </c>
      <c r="G125" s="13">
        <v>3</v>
      </c>
    </row>
    <row r="126" spans="2:7" ht="20.100000000000001" customHeight="1" x14ac:dyDescent="0.4">
      <c r="B126" s="2"/>
      <c r="C126" s="2"/>
      <c r="D126" s="19">
        <v>46333</v>
      </c>
      <c r="E126" s="12" t="s">
        <v>119</v>
      </c>
      <c r="F126" s="27" t="s">
        <v>99</v>
      </c>
      <c r="G126" s="13">
        <v>1</v>
      </c>
    </row>
    <row r="127" spans="2:7" ht="20.100000000000001" customHeight="1" x14ac:dyDescent="0.4">
      <c r="D127" s="26">
        <v>46347</v>
      </c>
      <c r="E127" s="12" t="s">
        <v>120</v>
      </c>
      <c r="F127" s="27" t="s">
        <v>99</v>
      </c>
      <c r="G127" s="13">
        <v>8</v>
      </c>
    </row>
    <row r="128" spans="2:7" ht="20.100000000000001" customHeight="1" x14ac:dyDescent="0.4">
      <c r="B128" s="2"/>
      <c r="C128" s="2"/>
      <c r="D128" s="19">
        <v>46359</v>
      </c>
      <c r="E128" s="12" t="s">
        <v>111</v>
      </c>
      <c r="F128" s="27" t="s">
        <v>121</v>
      </c>
      <c r="G128" s="13">
        <v>4</v>
      </c>
    </row>
    <row r="129" spans="1:7" ht="20.100000000000001" customHeight="1" x14ac:dyDescent="0.4">
      <c r="B129" s="2"/>
      <c r="C129" s="2"/>
      <c r="D129" s="26">
        <v>46366</v>
      </c>
      <c r="E129" s="12" t="s">
        <v>122</v>
      </c>
      <c r="F129" s="27" t="s">
        <v>123</v>
      </c>
      <c r="G129" s="13">
        <v>18</v>
      </c>
    </row>
    <row r="130" spans="1:7" ht="20.100000000000001" customHeight="1" x14ac:dyDescent="0.4">
      <c r="B130" s="2"/>
      <c r="C130" s="2"/>
      <c r="D130" s="26">
        <v>46368</v>
      </c>
      <c r="E130" s="21" t="s">
        <v>124</v>
      </c>
      <c r="F130" s="27" t="s">
        <v>99</v>
      </c>
      <c r="G130" s="13">
        <v>7</v>
      </c>
    </row>
    <row r="131" spans="1:7" ht="20.100000000000001" customHeight="1" x14ac:dyDescent="0.4">
      <c r="B131" s="2"/>
      <c r="C131" s="2"/>
      <c r="D131" s="26">
        <v>46387</v>
      </c>
      <c r="E131" s="12" t="s">
        <v>125</v>
      </c>
      <c r="F131" s="28"/>
      <c r="G131" s="16"/>
    </row>
    <row r="132" spans="1:7" ht="20.100000000000001" customHeight="1" x14ac:dyDescent="0.4">
      <c r="B132" s="2"/>
      <c r="C132" s="2"/>
      <c r="D132" s="26"/>
      <c r="E132" s="12"/>
      <c r="F132" s="28"/>
      <c r="G132" s="16"/>
    </row>
    <row r="133" spans="1:7" ht="20.100000000000001" customHeight="1" x14ac:dyDescent="0.4">
      <c r="B133" s="2"/>
      <c r="C133" s="12" t="s">
        <v>126</v>
      </c>
      <c r="E133" s="20"/>
      <c r="F133" s="28"/>
      <c r="G133" s="15"/>
    </row>
    <row r="134" spans="1:7" ht="20.100000000000001" customHeight="1" x14ac:dyDescent="0.4">
      <c r="B134" s="2"/>
      <c r="C134" s="2"/>
      <c r="D134" s="19">
        <v>45308</v>
      </c>
      <c r="E134" s="12" t="s">
        <v>127</v>
      </c>
      <c r="F134" s="27" t="s">
        <v>99</v>
      </c>
      <c r="G134" s="13">
        <v>6</v>
      </c>
    </row>
    <row r="135" spans="1:7" ht="20.100000000000001" customHeight="1" x14ac:dyDescent="0.4">
      <c r="B135" s="2"/>
      <c r="C135" s="2"/>
      <c r="D135" s="19">
        <v>46071</v>
      </c>
      <c r="E135" s="12" t="s">
        <v>128</v>
      </c>
      <c r="F135" s="27" t="s">
        <v>129</v>
      </c>
      <c r="G135" s="13">
        <v>1</v>
      </c>
    </row>
    <row r="136" spans="1:7" ht="20.100000000000001" customHeight="1" x14ac:dyDescent="0.4">
      <c r="B136" s="2"/>
      <c r="C136" s="2"/>
      <c r="D136" s="19">
        <v>46087</v>
      </c>
      <c r="E136" s="12" t="s">
        <v>130</v>
      </c>
      <c r="F136" s="27" t="s">
        <v>131</v>
      </c>
      <c r="G136" s="13">
        <v>4</v>
      </c>
    </row>
    <row r="137" spans="1:7" ht="20.100000000000001" customHeight="1" x14ac:dyDescent="0.4">
      <c r="B137" s="2"/>
      <c r="C137" s="2"/>
      <c r="D137" s="19">
        <v>46099</v>
      </c>
      <c r="E137" s="12" t="s">
        <v>132</v>
      </c>
      <c r="F137" s="27" t="s">
        <v>99</v>
      </c>
      <c r="G137" s="13">
        <v>8</v>
      </c>
    </row>
    <row r="138" spans="1:7" ht="20.100000000000001" customHeight="1" x14ac:dyDescent="0.4">
      <c r="B138" s="2"/>
      <c r="C138" s="2"/>
      <c r="D138" s="19"/>
      <c r="E138" s="12"/>
      <c r="F138" s="27"/>
      <c r="G138" s="13"/>
    </row>
    <row r="139" spans="1:7" ht="20.100000000000001" customHeight="1" x14ac:dyDescent="0.4">
      <c r="B139" s="2"/>
      <c r="C139" s="2"/>
      <c r="D139" s="19"/>
      <c r="E139" s="12"/>
      <c r="F139" s="27"/>
      <c r="G139" s="13"/>
    </row>
    <row r="140" spans="1:7" ht="20.100000000000001" customHeight="1" x14ac:dyDescent="0.4">
      <c r="B140" s="2"/>
      <c r="C140" s="2"/>
      <c r="D140" s="19"/>
      <c r="E140" s="12"/>
      <c r="F140" s="27"/>
      <c r="G140" s="13"/>
    </row>
    <row r="141" spans="1:7" ht="20.100000000000001" customHeight="1" x14ac:dyDescent="0.4">
      <c r="B141" s="2"/>
      <c r="C141" s="2"/>
      <c r="D141" s="19"/>
      <c r="E141" s="12"/>
      <c r="F141" s="27"/>
      <c r="G141" s="13"/>
    </row>
    <row r="142" spans="1:7" ht="20.100000000000001" customHeight="1" x14ac:dyDescent="0.4">
      <c r="B142" s="2"/>
      <c r="C142" s="2"/>
      <c r="D142" s="19"/>
      <c r="E142" s="12"/>
      <c r="F142" s="24"/>
      <c r="G142" s="13"/>
    </row>
    <row r="143" spans="1:7" ht="20.100000000000001" customHeight="1" x14ac:dyDescent="0.4">
      <c r="A143" s="2"/>
      <c r="B143" s="10" t="s">
        <v>86</v>
      </c>
      <c r="C143" s="1" t="s">
        <v>87</v>
      </c>
      <c r="D143" s="2"/>
    </row>
    <row r="144" spans="1:7" ht="20.100000000000001" customHeight="1" x14ac:dyDescent="0.4">
      <c r="A144" s="2"/>
      <c r="B144" s="2"/>
      <c r="C144" s="2"/>
      <c r="D144" s="2" t="s">
        <v>9</v>
      </c>
      <c r="E144" s="1"/>
    </row>
    <row r="145" spans="1:6" ht="20.100000000000001" customHeight="1" x14ac:dyDescent="0.4">
      <c r="A145" s="2"/>
      <c r="B145" s="2"/>
      <c r="C145" s="2"/>
      <c r="D145" s="2" t="s">
        <v>10</v>
      </c>
      <c r="E145" s="1"/>
    </row>
    <row r="146" spans="1:6" ht="20.100000000000001" customHeight="1" x14ac:dyDescent="0.4">
      <c r="A146" s="2"/>
      <c r="B146" s="2"/>
      <c r="C146" s="2"/>
      <c r="D146" s="2"/>
      <c r="E146" s="1"/>
    </row>
    <row r="147" spans="1:6" ht="20.100000000000001" customHeight="1" x14ac:dyDescent="0.4">
      <c r="A147" s="2"/>
      <c r="B147" s="2"/>
      <c r="C147" s="2" t="s">
        <v>140</v>
      </c>
      <c r="D147" s="14">
        <v>46170</v>
      </c>
      <c r="E147" s="1" t="s">
        <v>143</v>
      </c>
    </row>
    <row r="148" spans="1:6" ht="20.100000000000001" customHeight="1" x14ac:dyDescent="0.4">
      <c r="A148" s="2"/>
      <c r="B148" s="2"/>
      <c r="C148" s="2"/>
      <c r="D148" s="14">
        <v>46121</v>
      </c>
      <c r="E148" s="1" t="s">
        <v>142</v>
      </c>
    </row>
    <row r="149" spans="1:6" ht="20.100000000000001" customHeight="1" x14ac:dyDescent="0.4">
      <c r="A149" s="2"/>
      <c r="B149" s="2"/>
      <c r="C149" s="2"/>
      <c r="D149" s="29">
        <v>46275</v>
      </c>
      <c r="E149" s="1" t="s">
        <v>191</v>
      </c>
      <c r="F149" s="14"/>
    </row>
    <row r="150" spans="1:6" ht="20.100000000000001" customHeight="1" x14ac:dyDescent="0.4">
      <c r="A150" s="2"/>
      <c r="B150" s="2"/>
      <c r="C150" s="2"/>
      <c r="D150" s="29">
        <v>46079</v>
      </c>
      <c r="E150" s="1" t="s">
        <v>660</v>
      </c>
      <c r="F150" s="14"/>
    </row>
    <row r="151" spans="1:6" ht="20.100000000000001" customHeight="1" x14ac:dyDescent="0.4">
      <c r="A151" s="2"/>
      <c r="B151" s="2"/>
      <c r="C151" s="2"/>
      <c r="D151" s="29"/>
      <c r="E151" s="1"/>
      <c r="F151" s="14"/>
    </row>
    <row r="152" spans="1:6" ht="20.100000000000001" customHeight="1" x14ac:dyDescent="0.4">
      <c r="A152" s="2"/>
      <c r="B152" s="2"/>
      <c r="C152" s="2" t="s">
        <v>185</v>
      </c>
      <c r="D152" s="1" t="s">
        <v>141</v>
      </c>
    </row>
    <row r="153" spans="1:6" ht="20.100000000000001" customHeight="1" x14ac:dyDescent="0.4">
      <c r="A153" s="2"/>
      <c r="B153" s="2"/>
      <c r="C153" s="2"/>
      <c r="D153" s="1" t="s">
        <v>648</v>
      </c>
      <c r="F153" s="1" t="s">
        <v>192</v>
      </c>
    </row>
    <row r="154" spans="1:6" ht="20.100000000000001" customHeight="1" x14ac:dyDescent="0.4">
      <c r="A154" s="2"/>
      <c r="B154" s="2"/>
      <c r="C154" s="2"/>
      <c r="D154" s="1" t="s">
        <v>187</v>
      </c>
      <c r="F154" s="14">
        <v>46284</v>
      </c>
    </row>
    <row r="155" spans="1:6" ht="20.100000000000001" customHeight="1" x14ac:dyDescent="0.4">
      <c r="A155" s="2"/>
      <c r="B155" s="2"/>
      <c r="C155" s="2"/>
      <c r="D155" s="2" t="s">
        <v>188</v>
      </c>
      <c r="E155" s="1"/>
      <c r="F155" s="14">
        <v>46079</v>
      </c>
    </row>
    <row r="156" spans="1:6" ht="20.100000000000001" customHeight="1" x14ac:dyDescent="0.4">
      <c r="A156" s="2"/>
      <c r="B156" s="2"/>
      <c r="C156" s="2"/>
      <c r="D156" s="1" t="s">
        <v>144</v>
      </c>
      <c r="F156" s="2" t="s">
        <v>189</v>
      </c>
    </row>
    <row r="157" spans="1:6" ht="20.100000000000001" customHeight="1" x14ac:dyDescent="0.4">
      <c r="A157" s="2"/>
      <c r="B157" s="2"/>
      <c r="C157" s="2"/>
      <c r="D157" s="1" t="s">
        <v>145</v>
      </c>
      <c r="F157" s="2" t="s">
        <v>190</v>
      </c>
    </row>
    <row r="158" spans="1:6" ht="20.100000000000001" customHeight="1" x14ac:dyDescent="0.4">
      <c r="A158" s="2"/>
      <c r="B158" s="2"/>
      <c r="C158" s="2"/>
      <c r="D158" s="1" t="s">
        <v>186</v>
      </c>
      <c r="F158" s="14">
        <v>46087</v>
      </c>
    </row>
    <row r="159" spans="1:6" ht="20.100000000000001" customHeight="1" x14ac:dyDescent="0.4">
      <c r="B159" s="2"/>
      <c r="C159" s="2"/>
      <c r="D159" s="5"/>
      <c r="E159" s="1"/>
    </row>
    <row r="160" spans="1:6" ht="20.100000000000001" customHeight="1" x14ac:dyDescent="0.4">
      <c r="B160" s="10" t="s">
        <v>88</v>
      </c>
      <c r="C160" s="1" t="s">
        <v>89</v>
      </c>
      <c r="D160" s="2"/>
    </row>
    <row r="161" spans="4:6" ht="20.100000000000001" customHeight="1" x14ac:dyDescent="0.4">
      <c r="D161" s="18">
        <v>46284</v>
      </c>
      <c r="E161" s="1" t="s">
        <v>147</v>
      </c>
      <c r="F161" s="23" t="s">
        <v>139</v>
      </c>
    </row>
    <row r="162" spans="4:6" ht="20.100000000000001" customHeight="1" x14ac:dyDescent="0.4">
      <c r="D162" s="18"/>
      <c r="E162" s="1" t="s">
        <v>662</v>
      </c>
      <c r="F162" s="23"/>
    </row>
    <row r="163" spans="4:6" ht="18" customHeight="1" x14ac:dyDescent="0.4">
      <c r="D163" s="18">
        <v>46290</v>
      </c>
      <c r="E163" s="1" t="s">
        <v>193</v>
      </c>
      <c r="F163" s="23" t="s">
        <v>146</v>
      </c>
    </row>
    <row r="164" spans="4:6" ht="18" customHeight="1" x14ac:dyDescent="0.4">
      <c r="E164" s="2" t="s">
        <v>661</v>
      </c>
    </row>
    <row r="165" spans="4:6" ht="18" customHeight="1" x14ac:dyDescent="0.4">
      <c r="E165" s="2" t="s">
        <v>148</v>
      </c>
    </row>
  </sheetData>
  <mergeCells count="1">
    <mergeCell ref="A1:G1"/>
  </mergeCells>
  <phoneticPr fontId="1"/>
  <pageMargins left="0.70866141732283472" right="0.31496062992125984" top="0.74803149606299213" bottom="0.74803149606299213" header="0" footer="0"/>
  <pageSetup paperSize="9" firstPageNumber="3" orientation="portrait" useFirstPageNumber="1" verticalDpi="0" r:id="rId1"/>
  <headerFooter>
    <oddFooter>&amp;C－ &amp;P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5135B-0536-4A92-945E-0D8ECBF0D91B}">
  <dimension ref="A1:H49"/>
  <sheetViews>
    <sheetView topLeftCell="D17" zoomScale="118" zoomScaleNormal="118" workbookViewId="0">
      <selection activeCell="I36" sqref="I36"/>
    </sheetView>
  </sheetViews>
  <sheetFormatPr defaultRowHeight="14.25" x14ac:dyDescent="0.15"/>
  <cols>
    <col min="1" max="1" width="3.125" style="94" customWidth="1"/>
    <col min="2" max="2" width="45.25" style="94" customWidth="1"/>
    <col min="3" max="3" width="14.75" style="94" bestFit="1" customWidth="1"/>
    <col min="4" max="4" width="16.5" style="94" customWidth="1"/>
    <col min="5" max="5" width="3.125" style="94" customWidth="1"/>
    <col min="6" max="6" width="44.625" style="94" customWidth="1"/>
    <col min="7" max="7" width="14.625" style="94" customWidth="1"/>
    <col min="8" max="8" width="16.5" style="94" customWidth="1"/>
    <col min="9" max="256" width="9" style="94"/>
    <col min="257" max="257" width="3.125" style="94" customWidth="1"/>
    <col min="258" max="258" width="45.25" style="94" customWidth="1"/>
    <col min="259" max="259" width="17.625" style="94" customWidth="1"/>
    <col min="260" max="260" width="18.5" style="94" customWidth="1"/>
    <col min="261" max="261" width="3.125" style="94" customWidth="1"/>
    <col min="262" max="262" width="42.5" style="94" customWidth="1"/>
    <col min="263" max="264" width="18.5" style="94" customWidth="1"/>
    <col min="265" max="512" width="9" style="94"/>
    <col min="513" max="513" width="3.125" style="94" customWidth="1"/>
    <col min="514" max="514" width="45.25" style="94" customWidth="1"/>
    <col min="515" max="515" width="17.625" style="94" customWidth="1"/>
    <col min="516" max="516" width="18.5" style="94" customWidth="1"/>
    <col min="517" max="517" width="3.125" style="94" customWidth="1"/>
    <col min="518" max="518" width="42.5" style="94" customWidth="1"/>
    <col min="519" max="520" width="18.5" style="94" customWidth="1"/>
    <col min="521" max="768" width="9" style="94"/>
    <col min="769" max="769" width="3.125" style="94" customWidth="1"/>
    <col min="770" max="770" width="45.25" style="94" customWidth="1"/>
    <col min="771" max="771" width="17.625" style="94" customWidth="1"/>
    <col min="772" max="772" width="18.5" style="94" customWidth="1"/>
    <col min="773" max="773" width="3.125" style="94" customWidth="1"/>
    <col min="774" max="774" width="42.5" style="94" customWidth="1"/>
    <col min="775" max="776" width="18.5" style="94" customWidth="1"/>
    <col min="777" max="1024" width="9" style="94"/>
    <col min="1025" max="1025" width="3.125" style="94" customWidth="1"/>
    <col min="1026" max="1026" width="45.25" style="94" customWidth="1"/>
    <col min="1027" max="1027" width="17.625" style="94" customWidth="1"/>
    <col min="1028" max="1028" width="18.5" style="94" customWidth="1"/>
    <col min="1029" max="1029" width="3.125" style="94" customWidth="1"/>
    <col min="1030" max="1030" width="42.5" style="94" customWidth="1"/>
    <col min="1031" max="1032" width="18.5" style="94" customWidth="1"/>
    <col min="1033" max="1280" width="9" style="94"/>
    <col min="1281" max="1281" width="3.125" style="94" customWidth="1"/>
    <col min="1282" max="1282" width="45.25" style="94" customWidth="1"/>
    <col min="1283" max="1283" width="17.625" style="94" customWidth="1"/>
    <col min="1284" max="1284" width="18.5" style="94" customWidth="1"/>
    <col min="1285" max="1285" width="3.125" style="94" customWidth="1"/>
    <col min="1286" max="1286" width="42.5" style="94" customWidth="1"/>
    <col min="1287" max="1288" width="18.5" style="94" customWidth="1"/>
    <col min="1289" max="1536" width="9" style="94"/>
    <col min="1537" max="1537" width="3.125" style="94" customWidth="1"/>
    <col min="1538" max="1538" width="45.25" style="94" customWidth="1"/>
    <col min="1539" max="1539" width="17.625" style="94" customWidth="1"/>
    <col min="1540" max="1540" width="18.5" style="94" customWidth="1"/>
    <col min="1541" max="1541" width="3.125" style="94" customWidth="1"/>
    <col min="1542" max="1542" width="42.5" style="94" customWidth="1"/>
    <col min="1543" max="1544" width="18.5" style="94" customWidth="1"/>
    <col min="1545" max="1792" width="9" style="94"/>
    <col min="1793" max="1793" width="3.125" style="94" customWidth="1"/>
    <col min="1794" max="1794" width="45.25" style="94" customWidth="1"/>
    <col min="1795" max="1795" width="17.625" style="94" customWidth="1"/>
    <col min="1796" max="1796" width="18.5" style="94" customWidth="1"/>
    <col min="1797" max="1797" width="3.125" style="94" customWidth="1"/>
    <col min="1798" max="1798" width="42.5" style="94" customWidth="1"/>
    <col min="1799" max="1800" width="18.5" style="94" customWidth="1"/>
    <col min="1801" max="2048" width="9" style="94"/>
    <col min="2049" max="2049" width="3.125" style="94" customWidth="1"/>
    <col min="2050" max="2050" width="45.25" style="94" customWidth="1"/>
    <col min="2051" max="2051" width="17.625" style="94" customWidth="1"/>
    <col min="2052" max="2052" width="18.5" style="94" customWidth="1"/>
    <col min="2053" max="2053" width="3.125" style="94" customWidth="1"/>
    <col min="2054" max="2054" width="42.5" style="94" customWidth="1"/>
    <col min="2055" max="2056" width="18.5" style="94" customWidth="1"/>
    <col min="2057" max="2304" width="9" style="94"/>
    <col min="2305" max="2305" width="3.125" style="94" customWidth="1"/>
    <col min="2306" max="2306" width="45.25" style="94" customWidth="1"/>
    <col min="2307" max="2307" width="17.625" style="94" customWidth="1"/>
    <col min="2308" max="2308" width="18.5" style="94" customWidth="1"/>
    <col min="2309" max="2309" width="3.125" style="94" customWidth="1"/>
    <col min="2310" max="2310" width="42.5" style="94" customWidth="1"/>
    <col min="2311" max="2312" width="18.5" style="94" customWidth="1"/>
    <col min="2313" max="2560" width="9" style="94"/>
    <col min="2561" max="2561" width="3.125" style="94" customWidth="1"/>
    <col min="2562" max="2562" width="45.25" style="94" customWidth="1"/>
    <col min="2563" max="2563" width="17.625" style="94" customWidth="1"/>
    <col min="2564" max="2564" width="18.5" style="94" customWidth="1"/>
    <col min="2565" max="2565" width="3.125" style="94" customWidth="1"/>
    <col min="2566" max="2566" width="42.5" style="94" customWidth="1"/>
    <col min="2567" max="2568" width="18.5" style="94" customWidth="1"/>
    <col min="2569" max="2816" width="9" style="94"/>
    <col min="2817" max="2817" width="3.125" style="94" customWidth="1"/>
    <col min="2818" max="2818" width="45.25" style="94" customWidth="1"/>
    <col min="2819" max="2819" width="17.625" style="94" customWidth="1"/>
    <col min="2820" max="2820" width="18.5" style="94" customWidth="1"/>
    <col min="2821" max="2821" width="3.125" style="94" customWidth="1"/>
    <col min="2822" max="2822" width="42.5" style="94" customWidth="1"/>
    <col min="2823" max="2824" width="18.5" style="94" customWidth="1"/>
    <col min="2825" max="3072" width="9" style="94"/>
    <col min="3073" max="3073" width="3.125" style="94" customWidth="1"/>
    <col min="3074" max="3074" width="45.25" style="94" customWidth="1"/>
    <col min="3075" max="3075" width="17.625" style="94" customWidth="1"/>
    <col min="3076" max="3076" width="18.5" style="94" customWidth="1"/>
    <col min="3077" max="3077" width="3.125" style="94" customWidth="1"/>
    <col min="3078" max="3078" width="42.5" style="94" customWidth="1"/>
    <col min="3079" max="3080" width="18.5" style="94" customWidth="1"/>
    <col min="3081" max="3328" width="9" style="94"/>
    <col min="3329" max="3329" width="3.125" style="94" customWidth="1"/>
    <col min="3330" max="3330" width="45.25" style="94" customWidth="1"/>
    <col min="3331" max="3331" width="17.625" style="94" customWidth="1"/>
    <col min="3332" max="3332" width="18.5" style="94" customWidth="1"/>
    <col min="3333" max="3333" width="3.125" style="94" customWidth="1"/>
    <col min="3334" max="3334" width="42.5" style="94" customWidth="1"/>
    <col min="3335" max="3336" width="18.5" style="94" customWidth="1"/>
    <col min="3337" max="3584" width="9" style="94"/>
    <col min="3585" max="3585" width="3.125" style="94" customWidth="1"/>
    <col min="3586" max="3586" width="45.25" style="94" customWidth="1"/>
    <col min="3587" max="3587" width="17.625" style="94" customWidth="1"/>
    <col min="3588" max="3588" width="18.5" style="94" customWidth="1"/>
    <col min="3589" max="3589" width="3.125" style="94" customWidth="1"/>
    <col min="3590" max="3590" width="42.5" style="94" customWidth="1"/>
    <col min="3591" max="3592" width="18.5" style="94" customWidth="1"/>
    <col min="3593" max="3840" width="9" style="94"/>
    <col min="3841" max="3841" width="3.125" style="94" customWidth="1"/>
    <col min="3842" max="3842" width="45.25" style="94" customWidth="1"/>
    <col min="3843" max="3843" width="17.625" style="94" customWidth="1"/>
    <col min="3844" max="3844" width="18.5" style="94" customWidth="1"/>
    <col min="3845" max="3845" width="3.125" style="94" customWidth="1"/>
    <col min="3846" max="3846" width="42.5" style="94" customWidth="1"/>
    <col min="3847" max="3848" width="18.5" style="94" customWidth="1"/>
    <col min="3849" max="4096" width="9" style="94"/>
    <col min="4097" max="4097" width="3.125" style="94" customWidth="1"/>
    <col min="4098" max="4098" width="45.25" style="94" customWidth="1"/>
    <col min="4099" max="4099" width="17.625" style="94" customWidth="1"/>
    <col min="4100" max="4100" width="18.5" style="94" customWidth="1"/>
    <col min="4101" max="4101" width="3.125" style="94" customWidth="1"/>
    <col min="4102" max="4102" width="42.5" style="94" customWidth="1"/>
    <col min="4103" max="4104" width="18.5" style="94" customWidth="1"/>
    <col min="4105" max="4352" width="9" style="94"/>
    <col min="4353" max="4353" width="3.125" style="94" customWidth="1"/>
    <col min="4354" max="4354" width="45.25" style="94" customWidth="1"/>
    <col min="4355" max="4355" width="17.625" style="94" customWidth="1"/>
    <col min="4356" max="4356" width="18.5" style="94" customWidth="1"/>
    <col min="4357" max="4357" width="3.125" style="94" customWidth="1"/>
    <col min="4358" max="4358" width="42.5" style="94" customWidth="1"/>
    <col min="4359" max="4360" width="18.5" style="94" customWidth="1"/>
    <col min="4361" max="4608" width="9" style="94"/>
    <col min="4609" max="4609" width="3.125" style="94" customWidth="1"/>
    <col min="4610" max="4610" width="45.25" style="94" customWidth="1"/>
    <col min="4611" max="4611" width="17.625" style="94" customWidth="1"/>
    <col min="4612" max="4612" width="18.5" style="94" customWidth="1"/>
    <col min="4613" max="4613" width="3.125" style="94" customWidth="1"/>
    <col min="4614" max="4614" width="42.5" style="94" customWidth="1"/>
    <col min="4615" max="4616" width="18.5" style="94" customWidth="1"/>
    <col min="4617" max="4864" width="9" style="94"/>
    <col min="4865" max="4865" width="3.125" style="94" customWidth="1"/>
    <col min="4866" max="4866" width="45.25" style="94" customWidth="1"/>
    <col min="4867" max="4867" width="17.625" style="94" customWidth="1"/>
    <col min="4868" max="4868" width="18.5" style="94" customWidth="1"/>
    <col min="4869" max="4869" width="3.125" style="94" customWidth="1"/>
    <col min="4870" max="4870" width="42.5" style="94" customWidth="1"/>
    <col min="4871" max="4872" width="18.5" style="94" customWidth="1"/>
    <col min="4873" max="5120" width="9" style="94"/>
    <col min="5121" max="5121" width="3.125" style="94" customWidth="1"/>
    <col min="5122" max="5122" width="45.25" style="94" customWidth="1"/>
    <col min="5123" max="5123" width="17.625" style="94" customWidth="1"/>
    <col min="5124" max="5124" width="18.5" style="94" customWidth="1"/>
    <col min="5125" max="5125" width="3.125" style="94" customWidth="1"/>
    <col min="5126" max="5126" width="42.5" style="94" customWidth="1"/>
    <col min="5127" max="5128" width="18.5" style="94" customWidth="1"/>
    <col min="5129" max="5376" width="9" style="94"/>
    <col min="5377" max="5377" width="3.125" style="94" customWidth="1"/>
    <col min="5378" max="5378" width="45.25" style="94" customWidth="1"/>
    <col min="5379" max="5379" width="17.625" style="94" customWidth="1"/>
    <col min="5380" max="5380" width="18.5" style="94" customWidth="1"/>
    <col min="5381" max="5381" width="3.125" style="94" customWidth="1"/>
    <col min="5382" max="5382" width="42.5" style="94" customWidth="1"/>
    <col min="5383" max="5384" width="18.5" style="94" customWidth="1"/>
    <col min="5385" max="5632" width="9" style="94"/>
    <col min="5633" max="5633" width="3.125" style="94" customWidth="1"/>
    <col min="5634" max="5634" width="45.25" style="94" customWidth="1"/>
    <col min="5635" max="5635" width="17.625" style="94" customWidth="1"/>
    <col min="5636" max="5636" width="18.5" style="94" customWidth="1"/>
    <col min="5637" max="5637" width="3.125" style="94" customWidth="1"/>
    <col min="5638" max="5638" width="42.5" style="94" customWidth="1"/>
    <col min="5639" max="5640" width="18.5" style="94" customWidth="1"/>
    <col min="5641" max="5888" width="9" style="94"/>
    <col min="5889" max="5889" width="3.125" style="94" customWidth="1"/>
    <col min="5890" max="5890" width="45.25" style="94" customWidth="1"/>
    <col min="5891" max="5891" width="17.625" style="94" customWidth="1"/>
    <col min="5892" max="5892" width="18.5" style="94" customWidth="1"/>
    <col min="5893" max="5893" width="3.125" style="94" customWidth="1"/>
    <col min="5894" max="5894" width="42.5" style="94" customWidth="1"/>
    <col min="5895" max="5896" width="18.5" style="94" customWidth="1"/>
    <col min="5897" max="6144" width="9" style="94"/>
    <col min="6145" max="6145" width="3.125" style="94" customWidth="1"/>
    <col min="6146" max="6146" width="45.25" style="94" customWidth="1"/>
    <col min="6147" max="6147" width="17.625" style="94" customWidth="1"/>
    <col min="6148" max="6148" width="18.5" style="94" customWidth="1"/>
    <col min="6149" max="6149" width="3.125" style="94" customWidth="1"/>
    <col min="6150" max="6150" width="42.5" style="94" customWidth="1"/>
    <col min="6151" max="6152" width="18.5" style="94" customWidth="1"/>
    <col min="6153" max="6400" width="9" style="94"/>
    <col min="6401" max="6401" width="3.125" style="94" customWidth="1"/>
    <col min="6402" max="6402" width="45.25" style="94" customWidth="1"/>
    <col min="6403" max="6403" width="17.625" style="94" customWidth="1"/>
    <col min="6404" max="6404" width="18.5" style="94" customWidth="1"/>
    <col min="6405" max="6405" width="3.125" style="94" customWidth="1"/>
    <col min="6406" max="6406" width="42.5" style="94" customWidth="1"/>
    <col min="6407" max="6408" width="18.5" style="94" customWidth="1"/>
    <col min="6409" max="6656" width="9" style="94"/>
    <col min="6657" max="6657" width="3.125" style="94" customWidth="1"/>
    <col min="6658" max="6658" width="45.25" style="94" customWidth="1"/>
    <col min="6659" max="6659" width="17.625" style="94" customWidth="1"/>
    <col min="6660" max="6660" width="18.5" style="94" customWidth="1"/>
    <col min="6661" max="6661" width="3.125" style="94" customWidth="1"/>
    <col min="6662" max="6662" width="42.5" style="94" customWidth="1"/>
    <col min="6663" max="6664" width="18.5" style="94" customWidth="1"/>
    <col min="6665" max="6912" width="9" style="94"/>
    <col min="6913" max="6913" width="3.125" style="94" customWidth="1"/>
    <col min="6914" max="6914" width="45.25" style="94" customWidth="1"/>
    <col min="6915" max="6915" width="17.625" style="94" customWidth="1"/>
    <col min="6916" max="6916" width="18.5" style="94" customWidth="1"/>
    <col min="6917" max="6917" width="3.125" style="94" customWidth="1"/>
    <col min="6918" max="6918" width="42.5" style="94" customWidth="1"/>
    <col min="6919" max="6920" width="18.5" style="94" customWidth="1"/>
    <col min="6921" max="7168" width="9" style="94"/>
    <col min="7169" max="7169" width="3.125" style="94" customWidth="1"/>
    <col min="7170" max="7170" width="45.25" style="94" customWidth="1"/>
    <col min="7171" max="7171" width="17.625" style="94" customWidth="1"/>
    <col min="7172" max="7172" width="18.5" style="94" customWidth="1"/>
    <col min="7173" max="7173" width="3.125" style="94" customWidth="1"/>
    <col min="7174" max="7174" width="42.5" style="94" customWidth="1"/>
    <col min="7175" max="7176" width="18.5" style="94" customWidth="1"/>
    <col min="7177" max="7424" width="9" style="94"/>
    <col min="7425" max="7425" width="3.125" style="94" customWidth="1"/>
    <col min="7426" max="7426" width="45.25" style="94" customWidth="1"/>
    <col min="7427" max="7427" width="17.625" style="94" customWidth="1"/>
    <col min="7428" max="7428" width="18.5" style="94" customWidth="1"/>
    <col min="7429" max="7429" width="3.125" style="94" customWidth="1"/>
    <col min="7430" max="7430" width="42.5" style="94" customWidth="1"/>
    <col min="7431" max="7432" width="18.5" style="94" customWidth="1"/>
    <col min="7433" max="7680" width="9" style="94"/>
    <col min="7681" max="7681" width="3.125" style="94" customWidth="1"/>
    <col min="7682" max="7682" width="45.25" style="94" customWidth="1"/>
    <col min="7683" max="7683" width="17.625" style="94" customWidth="1"/>
    <col min="7684" max="7684" width="18.5" style="94" customWidth="1"/>
    <col min="7685" max="7685" width="3.125" style="94" customWidth="1"/>
    <col min="7686" max="7686" width="42.5" style="94" customWidth="1"/>
    <col min="7687" max="7688" width="18.5" style="94" customWidth="1"/>
    <col min="7689" max="7936" width="9" style="94"/>
    <col min="7937" max="7937" width="3.125" style="94" customWidth="1"/>
    <col min="7938" max="7938" width="45.25" style="94" customWidth="1"/>
    <col min="7939" max="7939" width="17.625" style="94" customWidth="1"/>
    <col min="7940" max="7940" width="18.5" style="94" customWidth="1"/>
    <col min="7941" max="7941" width="3.125" style="94" customWidth="1"/>
    <col min="7942" max="7942" width="42.5" style="94" customWidth="1"/>
    <col min="7943" max="7944" width="18.5" style="94" customWidth="1"/>
    <col min="7945" max="8192" width="9" style="94"/>
    <col min="8193" max="8193" width="3.125" style="94" customWidth="1"/>
    <col min="8194" max="8194" width="45.25" style="94" customWidth="1"/>
    <col min="8195" max="8195" width="17.625" style="94" customWidth="1"/>
    <col min="8196" max="8196" width="18.5" style="94" customWidth="1"/>
    <col min="8197" max="8197" width="3.125" style="94" customWidth="1"/>
    <col min="8198" max="8198" width="42.5" style="94" customWidth="1"/>
    <col min="8199" max="8200" width="18.5" style="94" customWidth="1"/>
    <col min="8201" max="8448" width="9" style="94"/>
    <col min="8449" max="8449" width="3.125" style="94" customWidth="1"/>
    <col min="8450" max="8450" width="45.25" style="94" customWidth="1"/>
    <col min="8451" max="8451" width="17.625" style="94" customWidth="1"/>
    <col min="8452" max="8452" width="18.5" style="94" customWidth="1"/>
    <col min="8453" max="8453" width="3.125" style="94" customWidth="1"/>
    <col min="8454" max="8454" width="42.5" style="94" customWidth="1"/>
    <col min="8455" max="8456" width="18.5" style="94" customWidth="1"/>
    <col min="8457" max="8704" width="9" style="94"/>
    <col min="8705" max="8705" width="3.125" style="94" customWidth="1"/>
    <col min="8706" max="8706" width="45.25" style="94" customWidth="1"/>
    <col min="8707" max="8707" width="17.625" style="94" customWidth="1"/>
    <col min="8708" max="8708" width="18.5" style="94" customWidth="1"/>
    <col min="8709" max="8709" width="3.125" style="94" customWidth="1"/>
    <col min="8710" max="8710" width="42.5" style="94" customWidth="1"/>
    <col min="8711" max="8712" width="18.5" style="94" customWidth="1"/>
    <col min="8713" max="8960" width="9" style="94"/>
    <col min="8961" max="8961" width="3.125" style="94" customWidth="1"/>
    <col min="8962" max="8962" width="45.25" style="94" customWidth="1"/>
    <col min="8963" max="8963" width="17.625" style="94" customWidth="1"/>
    <col min="8964" max="8964" width="18.5" style="94" customWidth="1"/>
    <col min="8965" max="8965" width="3.125" style="94" customWidth="1"/>
    <col min="8966" max="8966" width="42.5" style="94" customWidth="1"/>
    <col min="8967" max="8968" width="18.5" style="94" customWidth="1"/>
    <col min="8969" max="9216" width="9" style="94"/>
    <col min="9217" max="9217" width="3.125" style="94" customWidth="1"/>
    <col min="9218" max="9218" width="45.25" style="94" customWidth="1"/>
    <col min="9219" max="9219" width="17.625" style="94" customWidth="1"/>
    <col min="9220" max="9220" width="18.5" style="94" customWidth="1"/>
    <col min="9221" max="9221" width="3.125" style="94" customWidth="1"/>
    <col min="9222" max="9222" width="42.5" style="94" customWidth="1"/>
    <col min="9223" max="9224" width="18.5" style="94" customWidth="1"/>
    <col min="9225" max="9472" width="9" style="94"/>
    <col min="9473" max="9473" width="3.125" style="94" customWidth="1"/>
    <col min="9474" max="9474" width="45.25" style="94" customWidth="1"/>
    <col min="9475" max="9475" width="17.625" style="94" customWidth="1"/>
    <col min="9476" max="9476" width="18.5" style="94" customWidth="1"/>
    <col min="9477" max="9477" width="3.125" style="94" customWidth="1"/>
    <col min="9478" max="9478" width="42.5" style="94" customWidth="1"/>
    <col min="9479" max="9480" width="18.5" style="94" customWidth="1"/>
    <col min="9481" max="9728" width="9" style="94"/>
    <col min="9729" max="9729" width="3.125" style="94" customWidth="1"/>
    <col min="9730" max="9730" width="45.25" style="94" customWidth="1"/>
    <col min="9731" max="9731" width="17.625" style="94" customWidth="1"/>
    <col min="9732" max="9732" width="18.5" style="94" customWidth="1"/>
    <col min="9733" max="9733" width="3.125" style="94" customWidth="1"/>
    <col min="9734" max="9734" width="42.5" style="94" customWidth="1"/>
    <col min="9735" max="9736" width="18.5" style="94" customWidth="1"/>
    <col min="9737" max="9984" width="9" style="94"/>
    <col min="9985" max="9985" width="3.125" style="94" customWidth="1"/>
    <col min="9986" max="9986" width="45.25" style="94" customWidth="1"/>
    <col min="9987" max="9987" width="17.625" style="94" customWidth="1"/>
    <col min="9988" max="9988" width="18.5" style="94" customWidth="1"/>
    <col min="9989" max="9989" width="3.125" style="94" customWidth="1"/>
    <col min="9990" max="9990" width="42.5" style="94" customWidth="1"/>
    <col min="9991" max="9992" width="18.5" style="94" customWidth="1"/>
    <col min="9993" max="10240" width="9" style="94"/>
    <col min="10241" max="10241" width="3.125" style="94" customWidth="1"/>
    <col min="10242" max="10242" width="45.25" style="94" customWidth="1"/>
    <col min="10243" max="10243" width="17.625" style="94" customWidth="1"/>
    <col min="10244" max="10244" width="18.5" style="94" customWidth="1"/>
    <col min="10245" max="10245" width="3.125" style="94" customWidth="1"/>
    <col min="10246" max="10246" width="42.5" style="94" customWidth="1"/>
    <col min="10247" max="10248" width="18.5" style="94" customWidth="1"/>
    <col min="10249" max="10496" width="9" style="94"/>
    <col min="10497" max="10497" width="3.125" style="94" customWidth="1"/>
    <col min="10498" max="10498" width="45.25" style="94" customWidth="1"/>
    <col min="10499" max="10499" width="17.625" style="94" customWidth="1"/>
    <col min="10500" max="10500" width="18.5" style="94" customWidth="1"/>
    <col min="10501" max="10501" width="3.125" style="94" customWidth="1"/>
    <col min="10502" max="10502" width="42.5" style="94" customWidth="1"/>
    <col min="10503" max="10504" width="18.5" style="94" customWidth="1"/>
    <col min="10505" max="10752" width="9" style="94"/>
    <col min="10753" max="10753" width="3.125" style="94" customWidth="1"/>
    <col min="10754" max="10754" width="45.25" style="94" customWidth="1"/>
    <col min="10755" max="10755" width="17.625" style="94" customWidth="1"/>
    <col min="10756" max="10756" width="18.5" style="94" customWidth="1"/>
    <col min="10757" max="10757" width="3.125" style="94" customWidth="1"/>
    <col min="10758" max="10758" width="42.5" style="94" customWidth="1"/>
    <col min="10759" max="10760" width="18.5" style="94" customWidth="1"/>
    <col min="10761" max="11008" width="9" style="94"/>
    <col min="11009" max="11009" width="3.125" style="94" customWidth="1"/>
    <col min="11010" max="11010" width="45.25" style="94" customWidth="1"/>
    <col min="11011" max="11011" width="17.625" style="94" customWidth="1"/>
    <col min="11012" max="11012" width="18.5" style="94" customWidth="1"/>
    <col min="11013" max="11013" width="3.125" style="94" customWidth="1"/>
    <col min="11014" max="11014" width="42.5" style="94" customWidth="1"/>
    <col min="11015" max="11016" width="18.5" style="94" customWidth="1"/>
    <col min="11017" max="11264" width="9" style="94"/>
    <col min="11265" max="11265" width="3.125" style="94" customWidth="1"/>
    <col min="11266" max="11266" width="45.25" style="94" customWidth="1"/>
    <col min="11267" max="11267" width="17.625" style="94" customWidth="1"/>
    <col min="11268" max="11268" width="18.5" style="94" customWidth="1"/>
    <col min="11269" max="11269" width="3.125" style="94" customWidth="1"/>
    <col min="11270" max="11270" width="42.5" style="94" customWidth="1"/>
    <col min="11271" max="11272" width="18.5" style="94" customWidth="1"/>
    <col min="11273" max="11520" width="9" style="94"/>
    <col min="11521" max="11521" width="3.125" style="94" customWidth="1"/>
    <col min="11522" max="11522" width="45.25" style="94" customWidth="1"/>
    <col min="11523" max="11523" width="17.625" style="94" customWidth="1"/>
    <col min="11524" max="11524" width="18.5" style="94" customWidth="1"/>
    <col min="11525" max="11525" width="3.125" style="94" customWidth="1"/>
    <col min="11526" max="11526" width="42.5" style="94" customWidth="1"/>
    <col min="11527" max="11528" width="18.5" style="94" customWidth="1"/>
    <col min="11529" max="11776" width="9" style="94"/>
    <col min="11777" max="11777" width="3.125" style="94" customWidth="1"/>
    <col min="11778" max="11778" width="45.25" style="94" customWidth="1"/>
    <col min="11779" max="11779" width="17.625" style="94" customWidth="1"/>
    <col min="11780" max="11780" width="18.5" style="94" customWidth="1"/>
    <col min="11781" max="11781" width="3.125" style="94" customWidth="1"/>
    <col min="11782" max="11782" width="42.5" style="94" customWidth="1"/>
    <col min="11783" max="11784" width="18.5" style="94" customWidth="1"/>
    <col min="11785" max="12032" width="9" style="94"/>
    <col min="12033" max="12033" width="3.125" style="94" customWidth="1"/>
    <col min="12034" max="12034" width="45.25" style="94" customWidth="1"/>
    <col min="12035" max="12035" width="17.625" style="94" customWidth="1"/>
    <col min="12036" max="12036" width="18.5" style="94" customWidth="1"/>
    <col min="12037" max="12037" width="3.125" style="94" customWidth="1"/>
    <col min="12038" max="12038" width="42.5" style="94" customWidth="1"/>
    <col min="12039" max="12040" width="18.5" style="94" customWidth="1"/>
    <col min="12041" max="12288" width="9" style="94"/>
    <col min="12289" max="12289" width="3.125" style="94" customWidth="1"/>
    <col min="12290" max="12290" width="45.25" style="94" customWidth="1"/>
    <col min="12291" max="12291" width="17.625" style="94" customWidth="1"/>
    <col min="12292" max="12292" width="18.5" style="94" customWidth="1"/>
    <col min="12293" max="12293" width="3.125" style="94" customWidth="1"/>
    <col min="12294" max="12294" width="42.5" style="94" customWidth="1"/>
    <col min="12295" max="12296" width="18.5" style="94" customWidth="1"/>
    <col min="12297" max="12544" width="9" style="94"/>
    <col min="12545" max="12545" width="3.125" style="94" customWidth="1"/>
    <col min="12546" max="12546" width="45.25" style="94" customWidth="1"/>
    <col min="12547" max="12547" width="17.625" style="94" customWidth="1"/>
    <col min="12548" max="12548" width="18.5" style="94" customWidth="1"/>
    <col min="12549" max="12549" width="3.125" style="94" customWidth="1"/>
    <col min="12550" max="12550" width="42.5" style="94" customWidth="1"/>
    <col min="12551" max="12552" width="18.5" style="94" customWidth="1"/>
    <col min="12553" max="12800" width="9" style="94"/>
    <col min="12801" max="12801" width="3.125" style="94" customWidth="1"/>
    <col min="12802" max="12802" width="45.25" style="94" customWidth="1"/>
    <col min="12803" max="12803" width="17.625" style="94" customWidth="1"/>
    <col min="12804" max="12804" width="18.5" style="94" customWidth="1"/>
    <col min="12805" max="12805" width="3.125" style="94" customWidth="1"/>
    <col min="12806" max="12806" width="42.5" style="94" customWidth="1"/>
    <col min="12807" max="12808" width="18.5" style="94" customWidth="1"/>
    <col min="12809" max="13056" width="9" style="94"/>
    <col min="13057" max="13057" width="3.125" style="94" customWidth="1"/>
    <col min="13058" max="13058" width="45.25" style="94" customWidth="1"/>
    <col min="13059" max="13059" width="17.625" style="94" customWidth="1"/>
    <col min="13060" max="13060" width="18.5" style="94" customWidth="1"/>
    <col min="13061" max="13061" width="3.125" style="94" customWidth="1"/>
    <col min="13062" max="13062" width="42.5" style="94" customWidth="1"/>
    <col min="13063" max="13064" width="18.5" style="94" customWidth="1"/>
    <col min="13065" max="13312" width="9" style="94"/>
    <col min="13313" max="13313" width="3.125" style="94" customWidth="1"/>
    <col min="13314" max="13314" width="45.25" style="94" customWidth="1"/>
    <col min="13315" max="13315" width="17.625" style="94" customWidth="1"/>
    <col min="13316" max="13316" width="18.5" style="94" customWidth="1"/>
    <col min="13317" max="13317" width="3.125" style="94" customWidth="1"/>
    <col min="13318" max="13318" width="42.5" style="94" customWidth="1"/>
    <col min="13319" max="13320" width="18.5" style="94" customWidth="1"/>
    <col min="13321" max="13568" width="9" style="94"/>
    <col min="13569" max="13569" width="3.125" style="94" customWidth="1"/>
    <col min="13570" max="13570" width="45.25" style="94" customWidth="1"/>
    <col min="13571" max="13571" width="17.625" style="94" customWidth="1"/>
    <col min="13572" max="13572" width="18.5" style="94" customWidth="1"/>
    <col min="13573" max="13573" width="3.125" style="94" customWidth="1"/>
    <col min="13574" max="13574" width="42.5" style="94" customWidth="1"/>
    <col min="13575" max="13576" width="18.5" style="94" customWidth="1"/>
    <col min="13577" max="13824" width="9" style="94"/>
    <col min="13825" max="13825" width="3.125" style="94" customWidth="1"/>
    <col min="13826" max="13826" width="45.25" style="94" customWidth="1"/>
    <col min="13827" max="13827" width="17.625" style="94" customWidth="1"/>
    <col min="13828" max="13828" width="18.5" style="94" customWidth="1"/>
    <col min="13829" max="13829" width="3.125" style="94" customWidth="1"/>
    <col min="13830" max="13830" width="42.5" style="94" customWidth="1"/>
    <col min="13831" max="13832" width="18.5" style="94" customWidth="1"/>
    <col min="13833" max="14080" width="9" style="94"/>
    <col min="14081" max="14081" width="3.125" style="94" customWidth="1"/>
    <col min="14082" max="14082" width="45.25" style="94" customWidth="1"/>
    <col min="14083" max="14083" width="17.625" style="94" customWidth="1"/>
    <col min="14084" max="14084" width="18.5" style="94" customWidth="1"/>
    <col min="14085" max="14085" width="3.125" style="94" customWidth="1"/>
    <col min="14086" max="14086" width="42.5" style="94" customWidth="1"/>
    <col min="14087" max="14088" width="18.5" style="94" customWidth="1"/>
    <col min="14089" max="14336" width="9" style="94"/>
    <col min="14337" max="14337" width="3.125" style="94" customWidth="1"/>
    <col min="14338" max="14338" width="45.25" style="94" customWidth="1"/>
    <col min="14339" max="14339" width="17.625" style="94" customWidth="1"/>
    <col min="14340" max="14340" width="18.5" style="94" customWidth="1"/>
    <col min="14341" max="14341" width="3.125" style="94" customWidth="1"/>
    <col min="14342" max="14342" width="42.5" style="94" customWidth="1"/>
    <col min="14343" max="14344" width="18.5" style="94" customWidth="1"/>
    <col min="14345" max="14592" width="9" style="94"/>
    <col min="14593" max="14593" width="3.125" style="94" customWidth="1"/>
    <col min="14594" max="14594" width="45.25" style="94" customWidth="1"/>
    <col min="14595" max="14595" width="17.625" style="94" customWidth="1"/>
    <col min="14596" max="14596" width="18.5" style="94" customWidth="1"/>
    <col min="14597" max="14597" width="3.125" style="94" customWidth="1"/>
    <col min="14598" max="14598" width="42.5" style="94" customWidth="1"/>
    <col min="14599" max="14600" width="18.5" style="94" customWidth="1"/>
    <col min="14601" max="14848" width="9" style="94"/>
    <col min="14849" max="14849" width="3.125" style="94" customWidth="1"/>
    <col min="14850" max="14850" width="45.25" style="94" customWidth="1"/>
    <col min="14851" max="14851" width="17.625" style="94" customWidth="1"/>
    <col min="14852" max="14852" width="18.5" style="94" customWidth="1"/>
    <col min="14853" max="14853" width="3.125" style="94" customWidth="1"/>
    <col min="14854" max="14854" width="42.5" style="94" customWidth="1"/>
    <col min="14855" max="14856" width="18.5" style="94" customWidth="1"/>
    <col min="14857" max="15104" width="9" style="94"/>
    <col min="15105" max="15105" width="3.125" style="94" customWidth="1"/>
    <col min="15106" max="15106" width="45.25" style="94" customWidth="1"/>
    <col min="15107" max="15107" width="17.625" style="94" customWidth="1"/>
    <col min="15108" max="15108" width="18.5" style="94" customWidth="1"/>
    <col min="15109" max="15109" width="3.125" style="94" customWidth="1"/>
    <col min="15110" max="15110" width="42.5" style="94" customWidth="1"/>
    <col min="15111" max="15112" width="18.5" style="94" customWidth="1"/>
    <col min="15113" max="15360" width="9" style="94"/>
    <col min="15361" max="15361" width="3.125" style="94" customWidth="1"/>
    <col min="15362" max="15362" width="45.25" style="94" customWidth="1"/>
    <col min="15363" max="15363" width="17.625" style="94" customWidth="1"/>
    <col min="15364" max="15364" width="18.5" style="94" customWidth="1"/>
    <col min="15365" max="15365" width="3.125" style="94" customWidth="1"/>
    <col min="15366" max="15366" width="42.5" style="94" customWidth="1"/>
    <col min="15367" max="15368" width="18.5" style="94" customWidth="1"/>
    <col min="15369" max="15616" width="9" style="94"/>
    <col min="15617" max="15617" width="3.125" style="94" customWidth="1"/>
    <col min="15618" max="15618" width="45.25" style="94" customWidth="1"/>
    <col min="15619" max="15619" width="17.625" style="94" customWidth="1"/>
    <col min="15620" max="15620" width="18.5" style="94" customWidth="1"/>
    <col min="15621" max="15621" width="3.125" style="94" customWidth="1"/>
    <col min="15622" max="15622" width="42.5" style="94" customWidth="1"/>
    <col min="15623" max="15624" width="18.5" style="94" customWidth="1"/>
    <col min="15625" max="15872" width="9" style="94"/>
    <col min="15873" max="15873" width="3.125" style="94" customWidth="1"/>
    <col min="15874" max="15874" width="45.25" style="94" customWidth="1"/>
    <col min="15875" max="15875" width="17.625" style="94" customWidth="1"/>
    <col min="15876" max="15876" width="18.5" style="94" customWidth="1"/>
    <col min="15877" max="15877" width="3.125" style="94" customWidth="1"/>
    <col min="15878" max="15878" width="42.5" style="94" customWidth="1"/>
    <col min="15879" max="15880" width="18.5" style="94" customWidth="1"/>
    <col min="15881" max="16128" width="9" style="94"/>
    <col min="16129" max="16129" width="3.125" style="94" customWidth="1"/>
    <col min="16130" max="16130" width="45.25" style="94" customWidth="1"/>
    <col min="16131" max="16131" width="17.625" style="94" customWidth="1"/>
    <col min="16132" max="16132" width="18.5" style="94" customWidth="1"/>
    <col min="16133" max="16133" width="3.125" style="94" customWidth="1"/>
    <col min="16134" max="16134" width="42.5" style="94" customWidth="1"/>
    <col min="16135" max="16136" width="18.5" style="94" customWidth="1"/>
    <col min="16137" max="16384" width="9" style="94"/>
  </cols>
  <sheetData>
    <row r="1" spans="1:8" ht="15.75" customHeight="1" x14ac:dyDescent="0.15"/>
    <row r="2" spans="1:8" ht="27" customHeight="1" x14ac:dyDescent="0.2">
      <c r="A2" s="217" t="s">
        <v>383</v>
      </c>
      <c r="B2" s="218"/>
      <c r="C2" s="218"/>
      <c r="D2" s="218"/>
    </row>
    <row r="3" spans="1:8" ht="23.25" customHeight="1" x14ac:dyDescent="0.15">
      <c r="A3" s="219" t="s">
        <v>384</v>
      </c>
      <c r="B3" s="220"/>
      <c r="C3" s="220"/>
      <c r="D3" s="220"/>
    </row>
    <row r="4" spans="1:8" ht="18" customHeight="1" thickBot="1" x14ac:dyDescent="0.2">
      <c r="D4" s="95" t="s">
        <v>385</v>
      </c>
      <c r="H4" s="95" t="s">
        <v>385</v>
      </c>
    </row>
    <row r="5" spans="1:8" s="98" customFormat="1" ht="23.1" customHeight="1" x14ac:dyDescent="0.4">
      <c r="A5" s="96"/>
      <c r="B5" s="221" t="s">
        <v>386</v>
      </c>
      <c r="C5" s="222"/>
      <c r="D5" s="97" t="s">
        <v>387</v>
      </c>
      <c r="E5" s="96"/>
      <c r="F5" s="221" t="s">
        <v>386</v>
      </c>
      <c r="G5" s="222"/>
      <c r="H5" s="97" t="s">
        <v>387</v>
      </c>
    </row>
    <row r="6" spans="1:8" s="98" customFormat="1" ht="10.5" customHeight="1" x14ac:dyDescent="0.4">
      <c r="A6" s="99"/>
      <c r="C6" s="100"/>
      <c r="D6" s="105"/>
      <c r="E6" s="99"/>
      <c r="G6" s="106"/>
      <c r="H6" s="105"/>
    </row>
    <row r="7" spans="1:8" s="98" customFormat="1" ht="21" customHeight="1" x14ac:dyDescent="0.4">
      <c r="A7" s="99" t="s">
        <v>388</v>
      </c>
      <c r="C7" s="100"/>
      <c r="D7" s="107"/>
      <c r="E7" s="99" t="s">
        <v>389</v>
      </c>
      <c r="F7" s="100"/>
      <c r="G7" s="100"/>
      <c r="H7" s="107"/>
    </row>
    <row r="8" spans="1:8" s="98" customFormat="1" ht="10.5" customHeight="1" x14ac:dyDescent="0.4">
      <c r="A8" s="99"/>
      <c r="C8" s="100"/>
      <c r="D8" s="107"/>
      <c r="E8" s="99"/>
      <c r="F8" s="100"/>
      <c r="G8" s="100"/>
      <c r="H8" s="107"/>
    </row>
    <row r="9" spans="1:8" s="98" customFormat="1" ht="21.95" customHeight="1" x14ac:dyDescent="0.4">
      <c r="A9" s="99" t="s">
        <v>390</v>
      </c>
      <c r="B9" s="98" t="s">
        <v>391</v>
      </c>
      <c r="C9" s="100"/>
      <c r="D9" s="108">
        <f>+D10+D11+D21+D22+D23</f>
        <v>24824099</v>
      </c>
      <c r="E9" s="99" t="s">
        <v>390</v>
      </c>
      <c r="F9" s="100" t="s">
        <v>392</v>
      </c>
      <c r="G9" s="100"/>
      <c r="H9" s="109">
        <f>+H11+H18+H21+H24+H25+H26</f>
        <v>855524</v>
      </c>
    </row>
    <row r="10" spans="1:8" s="98" customFormat="1" ht="21.95" customHeight="1" x14ac:dyDescent="0.4">
      <c r="A10" s="99"/>
      <c r="B10" s="98" t="s">
        <v>393</v>
      </c>
      <c r="C10" s="100"/>
      <c r="D10" s="107">
        <f>+[1]BS!D9</f>
        <v>145007</v>
      </c>
      <c r="E10" s="99"/>
      <c r="H10" s="110"/>
    </row>
    <row r="11" spans="1:8" s="98" customFormat="1" ht="21.95" customHeight="1" x14ac:dyDescent="0.4">
      <c r="A11" s="99"/>
      <c r="B11" s="98" t="s">
        <v>394</v>
      </c>
      <c r="C11" s="100"/>
      <c r="D11" s="107">
        <f>+SUM(C12:C20)</f>
        <v>24610479</v>
      </c>
      <c r="E11" s="99"/>
      <c r="F11" s="100" t="s">
        <v>395</v>
      </c>
      <c r="G11" s="100"/>
      <c r="H11" s="107">
        <f>+SUM(G12:G17)</f>
        <v>173275</v>
      </c>
    </row>
    <row r="12" spans="1:8" s="98" customFormat="1" ht="21.95" customHeight="1" x14ac:dyDescent="0.4">
      <c r="A12" s="99"/>
      <c r="B12" s="98" t="s">
        <v>396</v>
      </c>
      <c r="C12" s="100">
        <v>2603950</v>
      </c>
      <c r="D12" s="107"/>
      <c r="E12" s="99"/>
      <c r="F12" s="100" t="s">
        <v>397</v>
      </c>
      <c r="G12" s="111">
        <v>132000</v>
      </c>
      <c r="H12" s="107"/>
    </row>
    <row r="13" spans="1:8" s="98" customFormat="1" ht="21.95" customHeight="1" x14ac:dyDescent="0.4">
      <c r="A13" s="99"/>
      <c r="B13" s="98" t="s">
        <v>398</v>
      </c>
      <c r="C13" s="100">
        <v>16109</v>
      </c>
      <c r="D13" s="107"/>
      <c r="E13" s="99"/>
      <c r="F13" s="100" t="s">
        <v>399</v>
      </c>
      <c r="G13" s="111">
        <v>41275</v>
      </c>
      <c r="H13" s="107"/>
    </row>
    <row r="14" spans="1:8" s="98" customFormat="1" ht="21.95" customHeight="1" x14ac:dyDescent="0.4">
      <c r="A14" s="99"/>
      <c r="B14" s="98" t="s">
        <v>400</v>
      </c>
      <c r="C14" s="100">
        <v>5701</v>
      </c>
      <c r="D14" s="107"/>
      <c r="E14" s="99"/>
      <c r="H14" s="107"/>
    </row>
    <row r="15" spans="1:8" s="98" customFormat="1" ht="21.95" customHeight="1" x14ac:dyDescent="0.4">
      <c r="A15" s="99"/>
      <c r="B15" s="98" t="s">
        <v>401</v>
      </c>
      <c r="C15" s="100">
        <v>1933592</v>
      </c>
      <c r="D15" s="107"/>
      <c r="E15" s="99"/>
      <c r="G15" s="111"/>
      <c r="H15" s="107"/>
    </row>
    <row r="16" spans="1:8" s="98" customFormat="1" ht="21.95" customHeight="1" x14ac:dyDescent="0.4">
      <c r="A16" s="99"/>
      <c r="B16" s="98" t="s">
        <v>402</v>
      </c>
      <c r="C16" s="100">
        <v>2051127</v>
      </c>
      <c r="D16" s="107"/>
      <c r="E16" s="99"/>
      <c r="G16" s="111"/>
      <c r="H16" s="107"/>
    </row>
    <row r="17" spans="1:8" s="98" customFormat="1" ht="21.95" customHeight="1" x14ac:dyDescent="0.4">
      <c r="A17" s="99"/>
      <c r="B17" s="98" t="s">
        <v>403</v>
      </c>
      <c r="C17" s="100">
        <v>1000000</v>
      </c>
      <c r="D17" s="107"/>
      <c r="E17" s="99"/>
      <c r="F17" s="100"/>
      <c r="G17" s="111"/>
      <c r="H17" s="107"/>
    </row>
    <row r="18" spans="1:8" s="98" customFormat="1" ht="21.95" customHeight="1" x14ac:dyDescent="0.4">
      <c r="A18" s="99"/>
      <c r="B18" s="98" t="s">
        <v>398</v>
      </c>
      <c r="C18" s="100">
        <v>10000000</v>
      </c>
      <c r="D18" s="107"/>
      <c r="E18" s="99"/>
      <c r="F18" s="100" t="s">
        <v>404</v>
      </c>
      <c r="G18" s="111"/>
      <c r="H18" s="107">
        <f>+G19</f>
        <v>354249</v>
      </c>
    </row>
    <row r="19" spans="1:8" s="98" customFormat="1" ht="21.95" customHeight="1" x14ac:dyDescent="0.4">
      <c r="A19" s="99"/>
      <c r="B19" s="98" t="s">
        <v>402</v>
      </c>
      <c r="C19" s="100">
        <v>3000000</v>
      </c>
      <c r="D19" s="107"/>
      <c r="E19" s="99"/>
      <c r="F19" s="100" t="s">
        <v>405</v>
      </c>
      <c r="G19" s="100">
        <f>+[1]BS!H11</f>
        <v>354249</v>
      </c>
      <c r="H19" s="107"/>
    </row>
    <row r="20" spans="1:8" s="98" customFormat="1" ht="21.95" customHeight="1" x14ac:dyDescent="0.4">
      <c r="A20" s="99"/>
      <c r="B20" s="98" t="s">
        <v>406</v>
      </c>
      <c r="C20" s="100">
        <v>4000000</v>
      </c>
      <c r="D20" s="107"/>
      <c r="E20" s="99"/>
      <c r="H20" s="107"/>
    </row>
    <row r="21" spans="1:8" s="98" customFormat="1" ht="21.95" customHeight="1" x14ac:dyDescent="0.4">
      <c r="A21" s="99"/>
      <c r="B21" s="98" t="s">
        <v>407</v>
      </c>
      <c r="C21" s="100"/>
      <c r="D21" s="107">
        <f>+[1]BS!D13</f>
        <v>0</v>
      </c>
      <c r="E21" s="99"/>
      <c r="F21" s="100" t="s">
        <v>408</v>
      </c>
      <c r="G21" s="112">
        <f>+[1]BS!H12</f>
        <v>0</v>
      </c>
      <c r="H21" s="107">
        <f>+G21</f>
        <v>0</v>
      </c>
    </row>
    <row r="22" spans="1:8" s="98" customFormat="1" ht="21.95" customHeight="1" x14ac:dyDescent="0.4">
      <c r="A22" s="99"/>
      <c r="B22" s="98" t="s">
        <v>409</v>
      </c>
      <c r="C22" s="100"/>
      <c r="D22" s="107">
        <f>+[1]BS!D14</f>
        <v>68613</v>
      </c>
      <c r="E22" s="99"/>
      <c r="G22" s="101"/>
      <c r="H22" s="102"/>
    </row>
    <row r="23" spans="1:8" s="98" customFormat="1" ht="14.25" customHeight="1" x14ac:dyDescent="0.4">
      <c r="A23" s="99"/>
      <c r="C23" s="100"/>
      <c r="D23" s="107"/>
      <c r="E23" s="99"/>
      <c r="G23" s="112"/>
      <c r="H23" s="107"/>
    </row>
    <row r="24" spans="1:8" s="98" customFormat="1" ht="21.95" customHeight="1" x14ac:dyDescent="0.4">
      <c r="A24" s="99" t="s">
        <v>410</v>
      </c>
      <c r="B24" s="98" t="s">
        <v>411</v>
      </c>
      <c r="C24" s="100"/>
      <c r="D24" s="109">
        <f>+C25+C27+C29</f>
        <v>923934</v>
      </c>
      <c r="E24" s="99"/>
      <c r="F24" s="100" t="s">
        <v>412</v>
      </c>
      <c r="G24" s="100">
        <f>+[1]BS!H13</f>
        <v>258000</v>
      </c>
      <c r="H24" s="107">
        <f>+G24</f>
        <v>258000</v>
      </c>
    </row>
    <row r="25" spans="1:8" s="98" customFormat="1" ht="21.95" customHeight="1" x14ac:dyDescent="0.4">
      <c r="A25" s="99"/>
      <c r="B25" s="98" t="s">
        <v>413</v>
      </c>
      <c r="C25" s="113">
        <f>+C26</f>
        <v>0</v>
      </c>
      <c r="D25" s="107">
        <f>+C25</f>
        <v>0</v>
      </c>
      <c r="E25" s="99"/>
      <c r="F25" s="100" t="s">
        <v>414</v>
      </c>
      <c r="G25" s="112">
        <f>+[1]BS!H14</f>
        <v>70000</v>
      </c>
      <c r="H25" s="107">
        <f>+G25</f>
        <v>70000</v>
      </c>
    </row>
    <row r="26" spans="1:8" s="98" customFormat="1" ht="21.95" customHeight="1" x14ac:dyDescent="0.4">
      <c r="A26" s="99"/>
      <c r="B26" s="98" t="s">
        <v>415</v>
      </c>
      <c r="C26" s="100">
        <f>+[1]BS!D17</f>
        <v>0</v>
      </c>
      <c r="D26" s="107"/>
      <c r="E26" s="99"/>
      <c r="F26" s="100"/>
      <c r="G26" s="100"/>
      <c r="H26" s="107">
        <f>+G26</f>
        <v>0</v>
      </c>
    </row>
    <row r="27" spans="1:8" s="98" customFormat="1" ht="21.95" customHeight="1" x14ac:dyDescent="0.4">
      <c r="A27" s="99"/>
      <c r="B27" s="98" t="s">
        <v>416</v>
      </c>
      <c r="C27" s="113">
        <f>+C28</f>
        <v>74984</v>
      </c>
      <c r="D27" s="107">
        <f>+C27</f>
        <v>74984</v>
      </c>
      <c r="E27" s="99"/>
      <c r="F27" s="100"/>
      <c r="G27" s="100"/>
      <c r="H27" s="107"/>
    </row>
    <row r="28" spans="1:8" s="98" customFormat="1" ht="21.95" customHeight="1" x14ac:dyDescent="0.4">
      <c r="A28" s="99"/>
      <c r="B28" s="98" t="s">
        <v>417</v>
      </c>
      <c r="C28" s="100">
        <f>+[1]BS!D19</f>
        <v>74984</v>
      </c>
      <c r="D28" s="107"/>
      <c r="E28" s="99"/>
      <c r="F28" s="100"/>
      <c r="G28" s="100"/>
      <c r="H28" s="107"/>
    </row>
    <row r="29" spans="1:8" s="98" customFormat="1" ht="21.95" customHeight="1" x14ac:dyDescent="0.4">
      <c r="A29" s="99"/>
      <c r="B29" s="98" t="s">
        <v>418</v>
      </c>
      <c r="C29" s="113">
        <f>+SUM(C31:C34)</f>
        <v>848950</v>
      </c>
      <c r="D29" s="107">
        <f>+C29</f>
        <v>848950</v>
      </c>
      <c r="E29" s="99"/>
      <c r="G29" s="100"/>
      <c r="H29" s="107"/>
    </row>
    <row r="30" spans="1:8" s="98" customFormat="1" ht="21.95" customHeight="1" x14ac:dyDescent="0.4">
      <c r="A30" s="99"/>
      <c r="B30" s="98" t="s">
        <v>419</v>
      </c>
      <c r="C30" s="113">
        <f>+SUM(C31:C33)</f>
        <v>325000</v>
      </c>
      <c r="D30" s="107"/>
      <c r="E30" s="99"/>
      <c r="F30" s="100"/>
      <c r="G30" s="100"/>
      <c r="H30" s="107"/>
    </row>
    <row r="31" spans="1:8" s="98" customFormat="1" ht="21.95" customHeight="1" x14ac:dyDescent="0.4">
      <c r="A31" s="99"/>
      <c r="B31" s="98" t="s">
        <v>420</v>
      </c>
      <c r="C31" s="100">
        <v>200000</v>
      </c>
      <c r="D31" s="107"/>
      <c r="E31" s="99"/>
      <c r="F31" s="100"/>
      <c r="G31" s="100"/>
      <c r="H31" s="107"/>
    </row>
    <row r="32" spans="1:8" s="98" customFormat="1" ht="21.95" customHeight="1" x14ac:dyDescent="0.4">
      <c r="A32" s="99"/>
      <c r="B32" s="98" t="s">
        <v>421</v>
      </c>
      <c r="C32" s="100">
        <v>100000</v>
      </c>
      <c r="D32" s="107"/>
      <c r="E32" s="99"/>
      <c r="F32" s="100"/>
      <c r="G32" s="100"/>
      <c r="H32" s="107"/>
    </row>
    <row r="33" spans="1:8" s="98" customFormat="1" ht="21.95" customHeight="1" x14ac:dyDescent="0.4">
      <c r="A33" s="99"/>
      <c r="B33" s="98" t="s">
        <v>422</v>
      </c>
      <c r="C33" s="100">
        <v>25000</v>
      </c>
      <c r="D33" s="107"/>
      <c r="E33" s="99"/>
      <c r="F33" s="100"/>
      <c r="G33" s="100"/>
      <c r="H33" s="107"/>
    </row>
    <row r="34" spans="1:8" s="98" customFormat="1" ht="21.95" customHeight="1" x14ac:dyDescent="0.4">
      <c r="A34" s="99"/>
      <c r="B34" s="98" t="s">
        <v>423</v>
      </c>
      <c r="C34" s="100">
        <f>+[1]BS!D22</f>
        <v>523950</v>
      </c>
      <c r="D34" s="107"/>
      <c r="E34" s="99"/>
      <c r="F34" s="100"/>
      <c r="G34" s="100"/>
      <c r="H34" s="107"/>
    </row>
    <row r="35" spans="1:8" s="98" customFormat="1" ht="20.100000000000001" customHeight="1" thickBot="1" x14ac:dyDescent="0.45">
      <c r="A35" s="99"/>
      <c r="C35" s="100"/>
      <c r="D35" s="107"/>
      <c r="E35" s="103"/>
      <c r="F35" s="223" t="s">
        <v>424</v>
      </c>
      <c r="G35" s="224"/>
      <c r="H35" s="114">
        <f>+SUM(H10:H34)</f>
        <v>855524</v>
      </c>
    </row>
    <row r="36" spans="1:8" s="98" customFormat="1" ht="20.100000000000001" customHeight="1" thickBot="1" x14ac:dyDescent="0.45">
      <c r="A36" s="103"/>
      <c r="B36" s="213" t="s">
        <v>425</v>
      </c>
      <c r="C36" s="214"/>
      <c r="D36" s="114">
        <f>+D9+D24</f>
        <v>25748033</v>
      </c>
      <c r="E36" s="104"/>
      <c r="F36" s="215" t="s">
        <v>426</v>
      </c>
      <c r="G36" s="216"/>
      <c r="H36" s="115">
        <f>+D36-H35</f>
        <v>24892509</v>
      </c>
    </row>
    <row r="37" spans="1:8" s="98" customFormat="1" ht="11.25" customHeight="1" x14ac:dyDescent="0.4"/>
    <row r="38" spans="1:8" s="98" customFormat="1" ht="16.5" customHeight="1" x14ac:dyDescent="0.4"/>
    <row r="39" spans="1:8" s="98" customFormat="1" x14ac:dyDescent="0.4"/>
    <row r="40" spans="1:8" s="98" customFormat="1" x14ac:dyDescent="0.4"/>
    <row r="41" spans="1:8" s="98" customFormat="1" x14ac:dyDescent="0.4"/>
    <row r="42" spans="1:8" s="98" customFormat="1" x14ac:dyDescent="0.4"/>
    <row r="43" spans="1:8" s="98" customFormat="1" x14ac:dyDescent="0.4"/>
    <row r="44" spans="1:8" s="98" customFormat="1" x14ac:dyDescent="0.4"/>
    <row r="45" spans="1:8" s="98" customFormat="1" x14ac:dyDescent="0.4"/>
    <row r="46" spans="1:8" s="98" customFormat="1" x14ac:dyDescent="0.4"/>
    <row r="47" spans="1:8" s="98" customFormat="1" x14ac:dyDescent="0.4"/>
    <row r="48" spans="1:8" x14ac:dyDescent="0.15">
      <c r="A48" s="98"/>
      <c r="B48" s="98"/>
      <c r="C48" s="98"/>
      <c r="D48" s="98"/>
      <c r="E48" s="98"/>
      <c r="F48" s="98"/>
      <c r="G48" s="98"/>
      <c r="H48" s="98"/>
    </row>
    <row r="49" spans="1:8" x14ac:dyDescent="0.15">
      <c r="A49" s="98"/>
      <c r="B49" s="98"/>
      <c r="C49" s="98"/>
      <c r="D49" s="98"/>
      <c r="E49" s="98"/>
      <c r="F49" s="98"/>
      <c r="G49" s="98"/>
      <c r="H49" s="98"/>
    </row>
  </sheetData>
  <mergeCells count="7">
    <mergeCell ref="B36:C36"/>
    <mergeCell ref="F36:G36"/>
    <mergeCell ref="A2:D2"/>
    <mergeCell ref="A3:D3"/>
    <mergeCell ref="B5:C5"/>
    <mergeCell ref="F5:G5"/>
    <mergeCell ref="F35:G35"/>
  </mergeCells>
  <phoneticPr fontId="1"/>
  <pageMargins left="0.78740157480314965" right="0.59055118110236227" top="0.6692913385826772" bottom="0.6692913385826772" header="0" footer="0"/>
  <pageSetup paperSize="9" firstPageNumber="8" orientation="portrait" useFirstPageNumber="1" r:id="rId1"/>
  <headerFooter>
    <oddFooter>&amp;C&amp;"ＭＳ 明朝,標準"－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86313-A61B-4792-B408-4A779C77BE8A}">
  <dimension ref="A1:H29"/>
  <sheetViews>
    <sheetView topLeftCell="A4" workbookViewId="0">
      <selection activeCell="I36" sqref="I36"/>
    </sheetView>
  </sheetViews>
  <sheetFormatPr defaultRowHeight="18" customHeight="1" x14ac:dyDescent="0.4"/>
  <cols>
    <col min="1" max="1" width="3.625" style="116" customWidth="1"/>
    <col min="2" max="2" width="17.5" style="116" customWidth="1"/>
    <col min="3" max="3" width="1" style="116" customWidth="1"/>
    <col min="4" max="4" width="16.625" style="116" customWidth="1"/>
    <col min="5" max="5" width="3.625" style="116" customWidth="1"/>
    <col min="6" max="6" width="18.625" style="116" customWidth="1"/>
    <col min="7" max="7" width="1.25" style="116" customWidth="1"/>
    <col min="8" max="8" width="16.625" style="116" customWidth="1"/>
    <col min="9" max="9" width="1.875" style="116" customWidth="1"/>
    <col min="10" max="256" width="9" style="116"/>
    <col min="257" max="257" width="3.625" style="116" customWidth="1"/>
    <col min="258" max="258" width="18.625" style="116" customWidth="1"/>
    <col min="259" max="259" width="1" style="116" customWidth="1"/>
    <col min="260" max="260" width="16.625" style="116" customWidth="1"/>
    <col min="261" max="261" width="3.625" style="116" customWidth="1"/>
    <col min="262" max="262" width="18.625" style="116" customWidth="1"/>
    <col min="263" max="263" width="1.25" style="116" customWidth="1"/>
    <col min="264" max="264" width="16.625" style="116" customWidth="1"/>
    <col min="265" max="265" width="1.875" style="116" customWidth="1"/>
    <col min="266" max="512" width="9" style="116"/>
    <col min="513" max="513" width="3.625" style="116" customWidth="1"/>
    <col min="514" max="514" width="18.625" style="116" customWidth="1"/>
    <col min="515" max="515" width="1" style="116" customWidth="1"/>
    <col min="516" max="516" width="16.625" style="116" customWidth="1"/>
    <col min="517" max="517" width="3.625" style="116" customWidth="1"/>
    <col min="518" max="518" width="18.625" style="116" customWidth="1"/>
    <col min="519" max="519" width="1.25" style="116" customWidth="1"/>
    <col min="520" max="520" width="16.625" style="116" customWidth="1"/>
    <col min="521" max="521" width="1.875" style="116" customWidth="1"/>
    <col min="522" max="768" width="9" style="116"/>
    <col min="769" max="769" width="3.625" style="116" customWidth="1"/>
    <col min="770" max="770" width="18.625" style="116" customWidth="1"/>
    <col min="771" max="771" width="1" style="116" customWidth="1"/>
    <col min="772" max="772" width="16.625" style="116" customWidth="1"/>
    <col min="773" max="773" width="3.625" style="116" customWidth="1"/>
    <col min="774" max="774" width="18.625" style="116" customWidth="1"/>
    <col min="775" max="775" width="1.25" style="116" customWidth="1"/>
    <col min="776" max="776" width="16.625" style="116" customWidth="1"/>
    <col min="777" max="777" width="1.875" style="116" customWidth="1"/>
    <col min="778" max="1024" width="9" style="116"/>
    <col min="1025" max="1025" width="3.625" style="116" customWidth="1"/>
    <col min="1026" max="1026" width="18.625" style="116" customWidth="1"/>
    <col min="1027" max="1027" width="1" style="116" customWidth="1"/>
    <col min="1028" max="1028" width="16.625" style="116" customWidth="1"/>
    <col min="1029" max="1029" width="3.625" style="116" customWidth="1"/>
    <col min="1030" max="1030" width="18.625" style="116" customWidth="1"/>
    <col min="1031" max="1031" width="1.25" style="116" customWidth="1"/>
    <col min="1032" max="1032" width="16.625" style="116" customWidth="1"/>
    <col min="1033" max="1033" width="1.875" style="116" customWidth="1"/>
    <col min="1034" max="1280" width="9" style="116"/>
    <col min="1281" max="1281" width="3.625" style="116" customWidth="1"/>
    <col min="1282" max="1282" width="18.625" style="116" customWidth="1"/>
    <col min="1283" max="1283" width="1" style="116" customWidth="1"/>
    <col min="1284" max="1284" width="16.625" style="116" customWidth="1"/>
    <col min="1285" max="1285" width="3.625" style="116" customWidth="1"/>
    <col min="1286" max="1286" width="18.625" style="116" customWidth="1"/>
    <col min="1287" max="1287" width="1.25" style="116" customWidth="1"/>
    <col min="1288" max="1288" width="16.625" style="116" customWidth="1"/>
    <col min="1289" max="1289" width="1.875" style="116" customWidth="1"/>
    <col min="1290" max="1536" width="9" style="116"/>
    <col min="1537" max="1537" width="3.625" style="116" customWidth="1"/>
    <col min="1538" max="1538" width="18.625" style="116" customWidth="1"/>
    <col min="1539" max="1539" width="1" style="116" customWidth="1"/>
    <col min="1540" max="1540" width="16.625" style="116" customWidth="1"/>
    <col min="1541" max="1541" width="3.625" style="116" customWidth="1"/>
    <col min="1542" max="1542" width="18.625" style="116" customWidth="1"/>
    <col min="1543" max="1543" width="1.25" style="116" customWidth="1"/>
    <col min="1544" max="1544" width="16.625" style="116" customWidth="1"/>
    <col min="1545" max="1545" width="1.875" style="116" customWidth="1"/>
    <col min="1546" max="1792" width="9" style="116"/>
    <col min="1793" max="1793" width="3.625" style="116" customWidth="1"/>
    <col min="1794" max="1794" width="18.625" style="116" customWidth="1"/>
    <col min="1795" max="1795" width="1" style="116" customWidth="1"/>
    <col min="1796" max="1796" width="16.625" style="116" customWidth="1"/>
    <col min="1797" max="1797" width="3.625" style="116" customWidth="1"/>
    <col min="1798" max="1798" width="18.625" style="116" customWidth="1"/>
    <col min="1799" max="1799" width="1.25" style="116" customWidth="1"/>
    <col min="1800" max="1800" width="16.625" style="116" customWidth="1"/>
    <col min="1801" max="1801" width="1.875" style="116" customWidth="1"/>
    <col min="1802" max="2048" width="9" style="116"/>
    <col min="2049" max="2049" width="3.625" style="116" customWidth="1"/>
    <col min="2050" max="2050" width="18.625" style="116" customWidth="1"/>
    <col min="2051" max="2051" width="1" style="116" customWidth="1"/>
    <col min="2052" max="2052" width="16.625" style="116" customWidth="1"/>
    <col min="2053" max="2053" width="3.625" style="116" customWidth="1"/>
    <col min="2054" max="2054" width="18.625" style="116" customWidth="1"/>
    <col min="2055" max="2055" width="1.25" style="116" customWidth="1"/>
    <col min="2056" max="2056" width="16.625" style="116" customWidth="1"/>
    <col min="2057" max="2057" width="1.875" style="116" customWidth="1"/>
    <col min="2058" max="2304" width="9" style="116"/>
    <col min="2305" max="2305" width="3.625" style="116" customWidth="1"/>
    <col min="2306" max="2306" width="18.625" style="116" customWidth="1"/>
    <col min="2307" max="2307" width="1" style="116" customWidth="1"/>
    <col min="2308" max="2308" width="16.625" style="116" customWidth="1"/>
    <col min="2309" max="2309" width="3.625" style="116" customWidth="1"/>
    <col min="2310" max="2310" width="18.625" style="116" customWidth="1"/>
    <col min="2311" max="2311" width="1.25" style="116" customWidth="1"/>
    <col min="2312" max="2312" width="16.625" style="116" customWidth="1"/>
    <col min="2313" max="2313" width="1.875" style="116" customWidth="1"/>
    <col min="2314" max="2560" width="9" style="116"/>
    <col min="2561" max="2561" width="3.625" style="116" customWidth="1"/>
    <col min="2562" max="2562" width="18.625" style="116" customWidth="1"/>
    <col min="2563" max="2563" width="1" style="116" customWidth="1"/>
    <col min="2564" max="2564" width="16.625" style="116" customWidth="1"/>
    <col min="2565" max="2565" width="3.625" style="116" customWidth="1"/>
    <col min="2566" max="2566" width="18.625" style="116" customWidth="1"/>
    <col min="2567" max="2567" width="1.25" style="116" customWidth="1"/>
    <col min="2568" max="2568" width="16.625" style="116" customWidth="1"/>
    <col min="2569" max="2569" width="1.875" style="116" customWidth="1"/>
    <col min="2570" max="2816" width="9" style="116"/>
    <col min="2817" max="2817" width="3.625" style="116" customWidth="1"/>
    <col min="2818" max="2818" width="18.625" style="116" customWidth="1"/>
    <col min="2819" max="2819" width="1" style="116" customWidth="1"/>
    <col min="2820" max="2820" width="16.625" style="116" customWidth="1"/>
    <col min="2821" max="2821" width="3.625" style="116" customWidth="1"/>
    <col min="2822" max="2822" width="18.625" style="116" customWidth="1"/>
    <col min="2823" max="2823" width="1.25" style="116" customWidth="1"/>
    <col min="2824" max="2824" width="16.625" style="116" customWidth="1"/>
    <col min="2825" max="2825" width="1.875" style="116" customWidth="1"/>
    <col min="2826" max="3072" width="9" style="116"/>
    <col min="3073" max="3073" width="3.625" style="116" customWidth="1"/>
    <col min="3074" max="3074" width="18.625" style="116" customWidth="1"/>
    <col min="3075" max="3075" width="1" style="116" customWidth="1"/>
    <col min="3076" max="3076" width="16.625" style="116" customWidth="1"/>
    <col min="3077" max="3077" width="3.625" style="116" customWidth="1"/>
    <col min="3078" max="3078" width="18.625" style="116" customWidth="1"/>
    <col min="3079" max="3079" width="1.25" style="116" customWidth="1"/>
    <col min="3080" max="3080" width="16.625" style="116" customWidth="1"/>
    <col min="3081" max="3081" width="1.875" style="116" customWidth="1"/>
    <col min="3082" max="3328" width="9" style="116"/>
    <col min="3329" max="3329" width="3.625" style="116" customWidth="1"/>
    <col min="3330" max="3330" width="18.625" style="116" customWidth="1"/>
    <col min="3331" max="3331" width="1" style="116" customWidth="1"/>
    <col min="3332" max="3332" width="16.625" style="116" customWidth="1"/>
    <col min="3333" max="3333" width="3.625" style="116" customWidth="1"/>
    <col min="3334" max="3334" width="18.625" style="116" customWidth="1"/>
    <col min="3335" max="3335" width="1.25" style="116" customWidth="1"/>
    <col min="3336" max="3336" width="16.625" style="116" customWidth="1"/>
    <col min="3337" max="3337" width="1.875" style="116" customWidth="1"/>
    <col min="3338" max="3584" width="9" style="116"/>
    <col min="3585" max="3585" width="3.625" style="116" customWidth="1"/>
    <col min="3586" max="3586" width="18.625" style="116" customWidth="1"/>
    <col min="3587" max="3587" width="1" style="116" customWidth="1"/>
    <col min="3588" max="3588" width="16.625" style="116" customWidth="1"/>
    <col min="3589" max="3589" width="3.625" style="116" customWidth="1"/>
    <col min="3590" max="3590" width="18.625" style="116" customWidth="1"/>
    <col min="3591" max="3591" width="1.25" style="116" customWidth="1"/>
    <col min="3592" max="3592" width="16.625" style="116" customWidth="1"/>
    <col min="3593" max="3593" width="1.875" style="116" customWidth="1"/>
    <col min="3594" max="3840" width="9" style="116"/>
    <col min="3841" max="3841" width="3.625" style="116" customWidth="1"/>
    <col min="3842" max="3842" width="18.625" style="116" customWidth="1"/>
    <col min="3843" max="3843" width="1" style="116" customWidth="1"/>
    <col min="3844" max="3844" width="16.625" style="116" customWidth="1"/>
    <col min="3845" max="3845" width="3.625" style="116" customWidth="1"/>
    <col min="3846" max="3846" width="18.625" style="116" customWidth="1"/>
    <col min="3847" max="3847" width="1.25" style="116" customWidth="1"/>
    <col min="3848" max="3848" width="16.625" style="116" customWidth="1"/>
    <col min="3849" max="3849" width="1.875" style="116" customWidth="1"/>
    <col min="3850" max="4096" width="9" style="116"/>
    <col min="4097" max="4097" width="3.625" style="116" customWidth="1"/>
    <col min="4098" max="4098" width="18.625" style="116" customWidth="1"/>
    <col min="4099" max="4099" width="1" style="116" customWidth="1"/>
    <col min="4100" max="4100" width="16.625" style="116" customWidth="1"/>
    <col min="4101" max="4101" width="3.625" style="116" customWidth="1"/>
    <col min="4102" max="4102" width="18.625" style="116" customWidth="1"/>
    <col min="4103" max="4103" width="1.25" style="116" customWidth="1"/>
    <col min="4104" max="4104" width="16.625" style="116" customWidth="1"/>
    <col min="4105" max="4105" width="1.875" style="116" customWidth="1"/>
    <col min="4106" max="4352" width="9" style="116"/>
    <col min="4353" max="4353" width="3.625" style="116" customWidth="1"/>
    <col min="4354" max="4354" width="18.625" style="116" customWidth="1"/>
    <col min="4355" max="4355" width="1" style="116" customWidth="1"/>
    <col min="4356" max="4356" width="16.625" style="116" customWidth="1"/>
    <col min="4357" max="4357" width="3.625" style="116" customWidth="1"/>
    <col min="4358" max="4358" width="18.625" style="116" customWidth="1"/>
    <col min="4359" max="4359" width="1.25" style="116" customWidth="1"/>
    <col min="4360" max="4360" width="16.625" style="116" customWidth="1"/>
    <col min="4361" max="4361" width="1.875" style="116" customWidth="1"/>
    <col min="4362" max="4608" width="9" style="116"/>
    <col min="4609" max="4609" width="3.625" style="116" customWidth="1"/>
    <col min="4610" max="4610" width="18.625" style="116" customWidth="1"/>
    <col min="4611" max="4611" width="1" style="116" customWidth="1"/>
    <col min="4612" max="4612" width="16.625" style="116" customWidth="1"/>
    <col min="4613" max="4613" width="3.625" style="116" customWidth="1"/>
    <col min="4614" max="4614" width="18.625" style="116" customWidth="1"/>
    <col min="4615" max="4615" width="1.25" style="116" customWidth="1"/>
    <col min="4616" max="4616" width="16.625" style="116" customWidth="1"/>
    <col min="4617" max="4617" width="1.875" style="116" customWidth="1"/>
    <col min="4618" max="4864" width="9" style="116"/>
    <col min="4865" max="4865" width="3.625" style="116" customWidth="1"/>
    <col min="4866" max="4866" width="18.625" style="116" customWidth="1"/>
    <col min="4867" max="4867" width="1" style="116" customWidth="1"/>
    <col min="4868" max="4868" width="16.625" style="116" customWidth="1"/>
    <col min="4869" max="4869" width="3.625" style="116" customWidth="1"/>
    <col min="4870" max="4870" width="18.625" style="116" customWidth="1"/>
    <col min="4871" max="4871" width="1.25" style="116" customWidth="1"/>
    <col min="4872" max="4872" width="16.625" style="116" customWidth="1"/>
    <col min="4873" max="4873" width="1.875" style="116" customWidth="1"/>
    <col min="4874" max="5120" width="9" style="116"/>
    <col min="5121" max="5121" width="3.625" style="116" customWidth="1"/>
    <col min="5122" max="5122" width="18.625" style="116" customWidth="1"/>
    <col min="5123" max="5123" width="1" style="116" customWidth="1"/>
    <col min="5124" max="5124" width="16.625" style="116" customWidth="1"/>
    <col min="5125" max="5125" width="3.625" style="116" customWidth="1"/>
    <col min="5126" max="5126" width="18.625" style="116" customWidth="1"/>
    <col min="5127" max="5127" width="1.25" style="116" customWidth="1"/>
    <col min="5128" max="5128" width="16.625" style="116" customWidth="1"/>
    <col min="5129" max="5129" width="1.875" style="116" customWidth="1"/>
    <col min="5130" max="5376" width="9" style="116"/>
    <col min="5377" max="5377" width="3.625" style="116" customWidth="1"/>
    <col min="5378" max="5378" width="18.625" style="116" customWidth="1"/>
    <col min="5379" max="5379" width="1" style="116" customWidth="1"/>
    <col min="5380" max="5380" width="16.625" style="116" customWidth="1"/>
    <col min="5381" max="5381" width="3.625" style="116" customWidth="1"/>
    <col min="5382" max="5382" width="18.625" style="116" customWidth="1"/>
    <col min="5383" max="5383" width="1.25" style="116" customWidth="1"/>
    <col min="5384" max="5384" width="16.625" style="116" customWidth="1"/>
    <col min="5385" max="5385" width="1.875" style="116" customWidth="1"/>
    <col min="5386" max="5632" width="9" style="116"/>
    <col min="5633" max="5633" width="3.625" style="116" customWidth="1"/>
    <col min="5634" max="5634" width="18.625" style="116" customWidth="1"/>
    <col min="5635" max="5635" width="1" style="116" customWidth="1"/>
    <col min="5636" max="5636" width="16.625" style="116" customWidth="1"/>
    <col min="5637" max="5637" width="3.625" style="116" customWidth="1"/>
    <col min="5638" max="5638" width="18.625" style="116" customWidth="1"/>
    <col min="5639" max="5639" width="1.25" style="116" customWidth="1"/>
    <col min="5640" max="5640" width="16.625" style="116" customWidth="1"/>
    <col min="5641" max="5641" width="1.875" style="116" customWidth="1"/>
    <col min="5642" max="5888" width="9" style="116"/>
    <col min="5889" max="5889" width="3.625" style="116" customWidth="1"/>
    <col min="5890" max="5890" width="18.625" style="116" customWidth="1"/>
    <col min="5891" max="5891" width="1" style="116" customWidth="1"/>
    <col min="5892" max="5892" width="16.625" style="116" customWidth="1"/>
    <col min="5893" max="5893" width="3.625" style="116" customWidth="1"/>
    <col min="5894" max="5894" width="18.625" style="116" customWidth="1"/>
    <col min="5895" max="5895" width="1.25" style="116" customWidth="1"/>
    <col min="5896" max="5896" width="16.625" style="116" customWidth="1"/>
    <col min="5897" max="5897" width="1.875" style="116" customWidth="1"/>
    <col min="5898" max="6144" width="9" style="116"/>
    <col min="6145" max="6145" width="3.625" style="116" customWidth="1"/>
    <col min="6146" max="6146" width="18.625" style="116" customWidth="1"/>
    <col min="6147" max="6147" width="1" style="116" customWidth="1"/>
    <col min="6148" max="6148" width="16.625" style="116" customWidth="1"/>
    <col min="6149" max="6149" width="3.625" style="116" customWidth="1"/>
    <col min="6150" max="6150" width="18.625" style="116" customWidth="1"/>
    <col min="6151" max="6151" width="1.25" style="116" customWidth="1"/>
    <col min="6152" max="6152" width="16.625" style="116" customWidth="1"/>
    <col min="6153" max="6153" width="1.875" style="116" customWidth="1"/>
    <col min="6154" max="6400" width="9" style="116"/>
    <col min="6401" max="6401" width="3.625" style="116" customWidth="1"/>
    <col min="6402" max="6402" width="18.625" style="116" customWidth="1"/>
    <col min="6403" max="6403" width="1" style="116" customWidth="1"/>
    <col min="6404" max="6404" width="16.625" style="116" customWidth="1"/>
    <col min="6405" max="6405" width="3.625" style="116" customWidth="1"/>
    <col min="6406" max="6406" width="18.625" style="116" customWidth="1"/>
    <col min="6407" max="6407" width="1.25" style="116" customWidth="1"/>
    <col min="6408" max="6408" width="16.625" style="116" customWidth="1"/>
    <col min="6409" max="6409" width="1.875" style="116" customWidth="1"/>
    <col min="6410" max="6656" width="9" style="116"/>
    <col min="6657" max="6657" width="3.625" style="116" customWidth="1"/>
    <col min="6658" max="6658" width="18.625" style="116" customWidth="1"/>
    <col min="6659" max="6659" width="1" style="116" customWidth="1"/>
    <col min="6660" max="6660" width="16.625" style="116" customWidth="1"/>
    <col min="6661" max="6661" width="3.625" style="116" customWidth="1"/>
    <col min="6662" max="6662" width="18.625" style="116" customWidth="1"/>
    <col min="6663" max="6663" width="1.25" style="116" customWidth="1"/>
    <col min="6664" max="6664" width="16.625" style="116" customWidth="1"/>
    <col min="6665" max="6665" width="1.875" style="116" customWidth="1"/>
    <col min="6666" max="6912" width="9" style="116"/>
    <col min="6913" max="6913" width="3.625" style="116" customWidth="1"/>
    <col min="6914" max="6914" width="18.625" style="116" customWidth="1"/>
    <col min="6915" max="6915" width="1" style="116" customWidth="1"/>
    <col min="6916" max="6916" width="16.625" style="116" customWidth="1"/>
    <col min="6917" max="6917" width="3.625" style="116" customWidth="1"/>
    <col min="6918" max="6918" width="18.625" style="116" customWidth="1"/>
    <col min="6919" max="6919" width="1.25" style="116" customWidth="1"/>
    <col min="6920" max="6920" width="16.625" style="116" customWidth="1"/>
    <col min="6921" max="6921" width="1.875" style="116" customWidth="1"/>
    <col min="6922" max="7168" width="9" style="116"/>
    <col min="7169" max="7169" width="3.625" style="116" customWidth="1"/>
    <col min="7170" max="7170" width="18.625" style="116" customWidth="1"/>
    <col min="7171" max="7171" width="1" style="116" customWidth="1"/>
    <col min="7172" max="7172" width="16.625" style="116" customWidth="1"/>
    <col min="7173" max="7173" width="3.625" style="116" customWidth="1"/>
    <col min="7174" max="7174" width="18.625" style="116" customWidth="1"/>
    <col min="7175" max="7175" width="1.25" style="116" customWidth="1"/>
    <col min="7176" max="7176" width="16.625" style="116" customWidth="1"/>
    <col min="7177" max="7177" width="1.875" style="116" customWidth="1"/>
    <col min="7178" max="7424" width="9" style="116"/>
    <col min="7425" max="7425" width="3.625" style="116" customWidth="1"/>
    <col min="7426" max="7426" width="18.625" style="116" customWidth="1"/>
    <col min="7427" max="7427" width="1" style="116" customWidth="1"/>
    <col min="7428" max="7428" width="16.625" style="116" customWidth="1"/>
    <col min="7429" max="7429" width="3.625" style="116" customWidth="1"/>
    <col min="7430" max="7430" width="18.625" style="116" customWidth="1"/>
    <col min="7431" max="7431" width="1.25" style="116" customWidth="1"/>
    <col min="7432" max="7432" width="16.625" style="116" customWidth="1"/>
    <col min="7433" max="7433" width="1.875" style="116" customWidth="1"/>
    <col min="7434" max="7680" width="9" style="116"/>
    <col min="7681" max="7681" width="3.625" style="116" customWidth="1"/>
    <col min="7682" max="7682" width="18.625" style="116" customWidth="1"/>
    <col min="7683" max="7683" width="1" style="116" customWidth="1"/>
    <col min="7684" max="7684" width="16.625" style="116" customWidth="1"/>
    <col min="7685" max="7685" width="3.625" style="116" customWidth="1"/>
    <col min="7686" max="7686" width="18.625" style="116" customWidth="1"/>
    <col min="7687" max="7687" width="1.25" style="116" customWidth="1"/>
    <col min="7688" max="7688" width="16.625" style="116" customWidth="1"/>
    <col min="7689" max="7689" width="1.875" style="116" customWidth="1"/>
    <col min="7690" max="7936" width="9" style="116"/>
    <col min="7937" max="7937" width="3.625" style="116" customWidth="1"/>
    <col min="7938" max="7938" width="18.625" style="116" customWidth="1"/>
    <col min="7939" max="7939" width="1" style="116" customWidth="1"/>
    <col min="7940" max="7940" width="16.625" style="116" customWidth="1"/>
    <col min="7941" max="7941" width="3.625" style="116" customWidth="1"/>
    <col min="7942" max="7942" width="18.625" style="116" customWidth="1"/>
    <col min="7943" max="7943" width="1.25" style="116" customWidth="1"/>
    <col min="7944" max="7944" width="16.625" style="116" customWidth="1"/>
    <col min="7945" max="7945" width="1.875" style="116" customWidth="1"/>
    <col min="7946" max="8192" width="9" style="116"/>
    <col min="8193" max="8193" width="3.625" style="116" customWidth="1"/>
    <col min="8194" max="8194" width="18.625" style="116" customWidth="1"/>
    <col min="8195" max="8195" width="1" style="116" customWidth="1"/>
    <col min="8196" max="8196" width="16.625" style="116" customWidth="1"/>
    <col min="8197" max="8197" width="3.625" style="116" customWidth="1"/>
    <col min="8198" max="8198" width="18.625" style="116" customWidth="1"/>
    <col min="8199" max="8199" width="1.25" style="116" customWidth="1"/>
    <col min="8200" max="8200" width="16.625" style="116" customWidth="1"/>
    <col min="8201" max="8201" width="1.875" style="116" customWidth="1"/>
    <col min="8202" max="8448" width="9" style="116"/>
    <col min="8449" max="8449" width="3.625" style="116" customWidth="1"/>
    <col min="8450" max="8450" width="18.625" style="116" customWidth="1"/>
    <col min="8451" max="8451" width="1" style="116" customWidth="1"/>
    <col min="8452" max="8452" width="16.625" style="116" customWidth="1"/>
    <col min="8453" max="8453" width="3.625" style="116" customWidth="1"/>
    <col min="8454" max="8454" width="18.625" style="116" customWidth="1"/>
    <col min="8455" max="8455" width="1.25" style="116" customWidth="1"/>
    <col min="8456" max="8456" width="16.625" style="116" customWidth="1"/>
    <col min="8457" max="8457" width="1.875" style="116" customWidth="1"/>
    <col min="8458" max="8704" width="9" style="116"/>
    <col min="8705" max="8705" width="3.625" style="116" customWidth="1"/>
    <col min="8706" max="8706" width="18.625" style="116" customWidth="1"/>
    <col min="8707" max="8707" width="1" style="116" customWidth="1"/>
    <col min="8708" max="8708" width="16.625" style="116" customWidth="1"/>
    <col min="8709" max="8709" width="3.625" style="116" customWidth="1"/>
    <col min="8710" max="8710" width="18.625" style="116" customWidth="1"/>
    <col min="8711" max="8711" width="1.25" style="116" customWidth="1"/>
    <col min="8712" max="8712" width="16.625" style="116" customWidth="1"/>
    <col min="8713" max="8713" width="1.875" style="116" customWidth="1"/>
    <col min="8714" max="8960" width="9" style="116"/>
    <col min="8961" max="8961" width="3.625" style="116" customWidth="1"/>
    <col min="8962" max="8962" width="18.625" style="116" customWidth="1"/>
    <col min="8963" max="8963" width="1" style="116" customWidth="1"/>
    <col min="8964" max="8964" width="16.625" style="116" customWidth="1"/>
    <col min="8965" max="8965" width="3.625" style="116" customWidth="1"/>
    <col min="8966" max="8966" width="18.625" style="116" customWidth="1"/>
    <col min="8967" max="8967" width="1.25" style="116" customWidth="1"/>
    <col min="8968" max="8968" width="16.625" style="116" customWidth="1"/>
    <col min="8969" max="8969" width="1.875" style="116" customWidth="1"/>
    <col min="8970" max="9216" width="9" style="116"/>
    <col min="9217" max="9217" width="3.625" style="116" customWidth="1"/>
    <col min="9218" max="9218" width="18.625" style="116" customWidth="1"/>
    <col min="9219" max="9219" width="1" style="116" customWidth="1"/>
    <col min="9220" max="9220" width="16.625" style="116" customWidth="1"/>
    <col min="9221" max="9221" width="3.625" style="116" customWidth="1"/>
    <col min="9222" max="9222" width="18.625" style="116" customWidth="1"/>
    <col min="9223" max="9223" width="1.25" style="116" customWidth="1"/>
    <col min="9224" max="9224" width="16.625" style="116" customWidth="1"/>
    <col min="9225" max="9225" width="1.875" style="116" customWidth="1"/>
    <col min="9226" max="9472" width="9" style="116"/>
    <col min="9473" max="9473" width="3.625" style="116" customWidth="1"/>
    <col min="9474" max="9474" width="18.625" style="116" customWidth="1"/>
    <col min="9475" max="9475" width="1" style="116" customWidth="1"/>
    <col min="9476" max="9476" width="16.625" style="116" customWidth="1"/>
    <col min="9477" max="9477" width="3.625" style="116" customWidth="1"/>
    <col min="9478" max="9478" width="18.625" style="116" customWidth="1"/>
    <col min="9479" max="9479" width="1.25" style="116" customWidth="1"/>
    <col min="9480" max="9480" width="16.625" style="116" customWidth="1"/>
    <col min="9481" max="9481" width="1.875" style="116" customWidth="1"/>
    <col min="9482" max="9728" width="9" style="116"/>
    <col min="9729" max="9729" width="3.625" style="116" customWidth="1"/>
    <col min="9730" max="9730" width="18.625" style="116" customWidth="1"/>
    <col min="9731" max="9731" width="1" style="116" customWidth="1"/>
    <col min="9732" max="9732" width="16.625" style="116" customWidth="1"/>
    <col min="9733" max="9733" width="3.625" style="116" customWidth="1"/>
    <col min="9734" max="9734" width="18.625" style="116" customWidth="1"/>
    <col min="9735" max="9735" width="1.25" style="116" customWidth="1"/>
    <col min="9736" max="9736" width="16.625" style="116" customWidth="1"/>
    <col min="9737" max="9737" width="1.875" style="116" customWidth="1"/>
    <col min="9738" max="9984" width="9" style="116"/>
    <col min="9985" max="9985" width="3.625" style="116" customWidth="1"/>
    <col min="9986" max="9986" width="18.625" style="116" customWidth="1"/>
    <col min="9987" max="9987" width="1" style="116" customWidth="1"/>
    <col min="9988" max="9988" width="16.625" style="116" customWidth="1"/>
    <col min="9989" max="9989" width="3.625" style="116" customWidth="1"/>
    <col min="9990" max="9990" width="18.625" style="116" customWidth="1"/>
    <col min="9991" max="9991" width="1.25" style="116" customWidth="1"/>
    <col min="9992" max="9992" width="16.625" style="116" customWidth="1"/>
    <col min="9993" max="9993" width="1.875" style="116" customWidth="1"/>
    <col min="9994" max="10240" width="9" style="116"/>
    <col min="10241" max="10241" width="3.625" style="116" customWidth="1"/>
    <col min="10242" max="10242" width="18.625" style="116" customWidth="1"/>
    <col min="10243" max="10243" width="1" style="116" customWidth="1"/>
    <col min="10244" max="10244" width="16.625" style="116" customWidth="1"/>
    <col min="10245" max="10245" width="3.625" style="116" customWidth="1"/>
    <col min="10246" max="10246" width="18.625" style="116" customWidth="1"/>
    <col min="10247" max="10247" width="1.25" style="116" customWidth="1"/>
    <col min="10248" max="10248" width="16.625" style="116" customWidth="1"/>
    <col min="10249" max="10249" width="1.875" style="116" customWidth="1"/>
    <col min="10250" max="10496" width="9" style="116"/>
    <col min="10497" max="10497" width="3.625" style="116" customWidth="1"/>
    <col min="10498" max="10498" width="18.625" style="116" customWidth="1"/>
    <col min="10499" max="10499" width="1" style="116" customWidth="1"/>
    <col min="10500" max="10500" width="16.625" style="116" customWidth="1"/>
    <col min="10501" max="10501" width="3.625" style="116" customWidth="1"/>
    <col min="10502" max="10502" width="18.625" style="116" customWidth="1"/>
    <col min="10503" max="10503" width="1.25" style="116" customWidth="1"/>
    <col min="10504" max="10504" width="16.625" style="116" customWidth="1"/>
    <col min="10505" max="10505" width="1.875" style="116" customWidth="1"/>
    <col min="10506" max="10752" width="9" style="116"/>
    <col min="10753" max="10753" width="3.625" style="116" customWidth="1"/>
    <col min="10754" max="10754" width="18.625" style="116" customWidth="1"/>
    <col min="10755" max="10755" width="1" style="116" customWidth="1"/>
    <col min="10756" max="10756" width="16.625" style="116" customWidth="1"/>
    <col min="10757" max="10757" width="3.625" style="116" customWidth="1"/>
    <col min="10758" max="10758" width="18.625" style="116" customWidth="1"/>
    <col min="10759" max="10759" width="1.25" style="116" customWidth="1"/>
    <col min="10760" max="10760" width="16.625" style="116" customWidth="1"/>
    <col min="10761" max="10761" width="1.875" style="116" customWidth="1"/>
    <col min="10762" max="11008" width="9" style="116"/>
    <col min="11009" max="11009" width="3.625" style="116" customWidth="1"/>
    <col min="11010" max="11010" width="18.625" style="116" customWidth="1"/>
    <col min="11011" max="11011" width="1" style="116" customWidth="1"/>
    <col min="11012" max="11012" width="16.625" style="116" customWidth="1"/>
    <col min="11013" max="11013" width="3.625" style="116" customWidth="1"/>
    <col min="11014" max="11014" width="18.625" style="116" customWidth="1"/>
    <col min="11015" max="11015" width="1.25" style="116" customWidth="1"/>
    <col min="11016" max="11016" width="16.625" style="116" customWidth="1"/>
    <col min="11017" max="11017" width="1.875" style="116" customWidth="1"/>
    <col min="11018" max="11264" width="9" style="116"/>
    <col min="11265" max="11265" width="3.625" style="116" customWidth="1"/>
    <col min="11266" max="11266" width="18.625" style="116" customWidth="1"/>
    <col min="11267" max="11267" width="1" style="116" customWidth="1"/>
    <col min="11268" max="11268" width="16.625" style="116" customWidth="1"/>
    <col min="11269" max="11269" width="3.625" style="116" customWidth="1"/>
    <col min="11270" max="11270" width="18.625" style="116" customWidth="1"/>
    <col min="11271" max="11271" width="1.25" style="116" customWidth="1"/>
    <col min="11272" max="11272" width="16.625" style="116" customWidth="1"/>
    <col min="11273" max="11273" width="1.875" style="116" customWidth="1"/>
    <col min="11274" max="11520" width="9" style="116"/>
    <col min="11521" max="11521" width="3.625" style="116" customWidth="1"/>
    <col min="11522" max="11522" width="18.625" style="116" customWidth="1"/>
    <col min="11523" max="11523" width="1" style="116" customWidth="1"/>
    <col min="11524" max="11524" width="16.625" style="116" customWidth="1"/>
    <col min="11525" max="11525" width="3.625" style="116" customWidth="1"/>
    <col min="11526" max="11526" width="18.625" style="116" customWidth="1"/>
    <col min="11527" max="11527" width="1.25" style="116" customWidth="1"/>
    <col min="11528" max="11528" width="16.625" style="116" customWidth="1"/>
    <col min="11529" max="11529" width="1.875" style="116" customWidth="1"/>
    <col min="11530" max="11776" width="9" style="116"/>
    <col min="11777" max="11777" width="3.625" style="116" customWidth="1"/>
    <col min="11778" max="11778" width="18.625" style="116" customWidth="1"/>
    <col min="11779" max="11779" width="1" style="116" customWidth="1"/>
    <col min="11780" max="11780" width="16.625" style="116" customWidth="1"/>
    <col min="11781" max="11781" width="3.625" style="116" customWidth="1"/>
    <col min="11782" max="11782" width="18.625" style="116" customWidth="1"/>
    <col min="11783" max="11783" width="1.25" style="116" customWidth="1"/>
    <col min="11784" max="11784" width="16.625" style="116" customWidth="1"/>
    <col min="11785" max="11785" width="1.875" style="116" customWidth="1"/>
    <col min="11786" max="12032" width="9" style="116"/>
    <col min="12033" max="12033" width="3.625" style="116" customWidth="1"/>
    <col min="12034" max="12034" width="18.625" style="116" customWidth="1"/>
    <col min="12035" max="12035" width="1" style="116" customWidth="1"/>
    <col min="12036" max="12036" width="16.625" style="116" customWidth="1"/>
    <col min="12037" max="12037" width="3.625" style="116" customWidth="1"/>
    <col min="12038" max="12038" width="18.625" style="116" customWidth="1"/>
    <col min="12039" max="12039" width="1.25" style="116" customWidth="1"/>
    <col min="12040" max="12040" width="16.625" style="116" customWidth="1"/>
    <col min="12041" max="12041" width="1.875" style="116" customWidth="1"/>
    <col min="12042" max="12288" width="9" style="116"/>
    <col min="12289" max="12289" width="3.625" style="116" customWidth="1"/>
    <col min="12290" max="12290" width="18.625" style="116" customWidth="1"/>
    <col min="12291" max="12291" width="1" style="116" customWidth="1"/>
    <col min="12292" max="12292" width="16.625" style="116" customWidth="1"/>
    <col min="12293" max="12293" width="3.625" style="116" customWidth="1"/>
    <col min="12294" max="12294" width="18.625" style="116" customWidth="1"/>
    <col min="12295" max="12295" width="1.25" style="116" customWidth="1"/>
    <col min="12296" max="12296" width="16.625" style="116" customWidth="1"/>
    <col min="12297" max="12297" width="1.875" style="116" customWidth="1"/>
    <col min="12298" max="12544" width="9" style="116"/>
    <col min="12545" max="12545" width="3.625" style="116" customWidth="1"/>
    <col min="12546" max="12546" width="18.625" style="116" customWidth="1"/>
    <col min="12547" max="12547" width="1" style="116" customWidth="1"/>
    <col min="12548" max="12548" width="16.625" style="116" customWidth="1"/>
    <col min="12549" max="12549" width="3.625" style="116" customWidth="1"/>
    <col min="12550" max="12550" width="18.625" style="116" customWidth="1"/>
    <col min="12551" max="12551" width="1.25" style="116" customWidth="1"/>
    <col min="12552" max="12552" width="16.625" style="116" customWidth="1"/>
    <col min="12553" max="12553" width="1.875" style="116" customWidth="1"/>
    <col min="12554" max="12800" width="9" style="116"/>
    <col min="12801" max="12801" width="3.625" style="116" customWidth="1"/>
    <col min="12802" max="12802" width="18.625" style="116" customWidth="1"/>
    <col min="12803" max="12803" width="1" style="116" customWidth="1"/>
    <col min="12804" max="12804" width="16.625" style="116" customWidth="1"/>
    <col min="12805" max="12805" width="3.625" style="116" customWidth="1"/>
    <col min="12806" max="12806" width="18.625" style="116" customWidth="1"/>
    <col min="12807" max="12807" width="1.25" style="116" customWidth="1"/>
    <col min="12808" max="12808" width="16.625" style="116" customWidth="1"/>
    <col min="12809" max="12809" width="1.875" style="116" customWidth="1"/>
    <col min="12810" max="13056" width="9" style="116"/>
    <col min="13057" max="13057" width="3.625" style="116" customWidth="1"/>
    <col min="13058" max="13058" width="18.625" style="116" customWidth="1"/>
    <col min="13059" max="13059" width="1" style="116" customWidth="1"/>
    <col min="13060" max="13060" width="16.625" style="116" customWidth="1"/>
    <col min="13061" max="13061" width="3.625" style="116" customWidth="1"/>
    <col min="13062" max="13062" width="18.625" style="116" customWidth="1"/>
    <col min="13063" max="13063" width="1.25" style="116" customWidth="1"/>
    <col min="13064" max="13064" width="16.625" style="116" customWidth="1"/>
    <col min="13065" max="13065" width="1.875" style="116" customWidth="1"/>
    <col min="13066" max="13312" width="9" style="116"/>
    <col min="13313" max="13313" width="3.625" style="116" customWidth="1"/>
    <col min="13314" max="13314" width="18.625" style="116" customWidth="1"/>
    <col min="13315" max="13315" width="1" style="116" customWidth="1"/>
    <col min="13316" max="13316" width="16.625" style="116" customWidth="1"/>
    <col min="13317" max="13317" width="3.625" style="116" customWidth="1"/>
    <col min="13318" max="13318" width="18.625" style="116" customWidth="1"/>
    <col min="13319" max="13319" width="1.25" style="116" customWidth="1"/>
    <col min="13320" max="13320" width="16.625" style="116" customWidth="1"/>
    <col min="13321" max="13321" width="1.875" style="116" customWidth="1"/>
    <col min="13322" max="13568" width="9" style="116"/>
    <col min="13569" max="13569" width="3.625" style="116" customWidth="1"/>
    <col min="13570" max="13570" width="18.625" style="116" customWidth="1"/>
    <col min="13571" max="13571" width="1" style="116" customWidth="1"/>
    <col min="13572" max="13572" width="16.625" style="116" customWidth="1"/>
    <col min="13573" max="13573" width="3.625" style="116" customWidth="1"/>
    <col min="13574" max="13574" width="18.625" style="116" customWidth="1"/>
    <col min="13575" max="13575" width="1.25" style="116" customWidth="1"/>
    <col min="13576" max="13576" width="16.625" style="116" customWidth="1"/>
    <col min="13577" max="13577" width="1.875" style="116" customWidth="1"/>
    <col min="13578" max="13824" width="9" style="116"/>
    <col min="13825" max="13825" width="3.625" style="116" customWidth="1"/>
    <col min="13826" max="13826" width="18.625" style="116" customWidth="1"/>
    <col min="13827" max="13827" width="1" style="116" customWidth="1"/>
    <col min="13828" max="13828" width="16.625" style="116" customWidth="1"/>
    <col min="13829" max="13829" width="3.625" style="116" customWidth="1"/>
    <col min="13830" max="13830" width="18.625" style="116" customWidth="1"/>
    <col min="13831" max="13831" width="1.25" style="116" customWidth="1"/>
    <col min="13832" max="13832" width="16.625" style="116" customWidth="1"/>
    <col min="13833" max="13833" width="1.875" style="116" customWidth="1"/>
    <col min="13834" max="14080" width="9" style="116"/>
    <col min="14081" max="14081" width="3.625" style="116" customWidth="1"/>
    <col min="14082" max="14082" width="18.625" style="116" customWidth="1"/>
    <col min="14083" max="14083" width="1" style="116" customWidth="1"/>
    <col min="14084" max="14084" width="16.625" style="116" customWidth="1"/>
    <col min="14085" max="14085" width="3.625" style="116" customWidth="1"/>
    <col min="14086" max="14086" width="18.625" style="116" customWidth="1"/>
    <col min="14087" max="14087" width="1.25" style="116" customWidth="1"/>
    <col min="14088" max="14088" width="16.625" style="116" customWidth="1"/>
    <col min="14089" max="14089" width="1.875" style="116" customWidth="1"/>
    <col min="14090" max="14336" width="9" style="116"/>
    <col min="14337" max="14337" width="3.625" style="116" customWidth="1"/>
    <col min="14338" max="14338" width="18.625" style="116" customWidth="1"/>
    <col min="14339" max="14339" width="1" style="116" customWidth="1"/>
    <col min="14340" max="14340" width="16.625" style="116" customWidth="1"/>
    <col min="14341" max="14341" width="3.625" style="116" customWidth="1"/>
    <col min="14342" max="14342" width="18.625" style="116" customWidth="1"/>
    <col min="14343" max="14343" width="1.25" style="116" customWidth="1"/>
    <col min="14344" max="14344" width="16.625" style="116" customWidth="1"/>
    <col min="14345" max="14345" width="1.875" style="116" customWidth="1"/>
    <col min="14346" max="14592" width="9" style="116"/>
    <col min="14593" max="14593" width="3.625" style="116" customWidth="1"/>
    <col min="14594" max="14594" width="18.625" style="116" customWidth="1"/>
    <col min="14595" max="14595" width="1" style="116" customWidth="1"/>
    <col min="14596" max="14596" width="16.625" style="116" customWidth="1"/>
    <col min="14597" max="14597" width="3.625" style="116" customWidth="1"/>
    <col min="14598" max="14598" width="18.625" style="116" customWidth="1"/>
    <col min="14599" max="14599" width="1.25" style="116" customWidth="1"/>
    <col min="14600" max="14600" width="16.625" style="116" customWidth="1"/>
    <col min="14601" max="14601" width="1.875" style="116" customWidth="1"/>
    <col min="14602" max="14848" width="9" style="116"/>
    <col min="14849" max="14849" width="3.625" style="116" customWidth="1"/>
    <col min="14850" max="14850" width="18.625" style="116" customWidth="1"/>
    <col min="14851" max="14851" width="1" style="116" customWidth="1"/>
    <col min="14852" max="14852" width="16.625" style="116" customWidth="1"/>
    <col min="14853" max="14853" width="3.625" style="116" customWidth="1"/>
    <col min="14854" max="14854" width="18.625" style="116" customWidth="1"/>
    <col min="14855" max="14855" width="1.25" style="116" customWidth="1"/>
    <col min="14856" max="14856" width="16.625" style="116" customWidth="1"/>
    <col min="14857" max="14857" width="1.875" style="116" customWidth="1"/>
    <col min="14858" max="15104" width="9" style="116"/>
    <col min="15105" max="15105" width="3.625" style="116" customWidth="1"/>
    <col min="15106" max="15106" width="18.625" style="116" customWidth="1"/>
    <col min="15107" max="15107" width="1" style="116" customWidth="1"/>
    <col min="15108" max="15108" width="16.625" style="116" customWidth="1"/>
    <col min="15109" max="15109" width="3.625" style="116" customWidth="1"/>
    <col min="15110" max="15110" width="18.625" style="116" customWidth="1"/>
    <col min="15111" max="15111" width="1.25" style="116" customWidth="1"/>
    <col min="15112" max="15112" width="16.625" style="116" customWidth="1"/>
    <col min="15113" max="15113" width="1.875" style="116" customWidth="1"/>
    <col min="15114" max="15360" width="9" style="116"/>
    <col min="15361" max="15361" width="3.625" style="116" customWidth="1"/>
    <col min="15362" max="15362" width="18.625" style="116" customWidth="1"/>
    <col min="15363" max="15363" width="1" style="116" customWidth="1"/>
    <col min="15364" max="15364" width="16.625" style="116" customWidth="1"/>
    <col min="15365" max="15365" width="3.625" style="116" customWidth="1"/>
    <col min="15366" max="15366" width="18.625" style="116" customWidth="1"/>
    <col min="15367" max="15367" width="1.25" style="116" customWidth="1"/>
    <col min="15368" max="15368" width="16.625" style="116" customWidth="1"/>
    <col min="15369" max="15369" width="1.875" style="116" customWidth="1"/>
    <col min="15370" max="15616" width="9" style="116"/>
    <col min="15617" max="15617" width="3.625" style="116" customWidth="1"/>
    <col min="15618" max="15618" width="18.625" style="116" customWidth="1"/>
    <col min="15619" max="15619" width="1" style="116" customWidth="1"/>
    <col min="15620" max="15620" width="16.625" style="116" customWidth="1"/>
    <col min="15621" max="15621" width="3.625" style="116" customWidth="1"/>
    <col min="15622" max="15622" width="18.625" style="116" customWidth="1"/>
    <col min="15623" max="15623" width="1.25" style="116" customWidth="1"/>
    <col min="15624" max="15624" width="16.625" style="116" customWidth="1"/>
    <col min="15625" max="15625" width="1.875" style="116" customWidth="1"/>
    <col min="15626" max="15872" width="9" style="116"/>
    <col min="15873" max="15873" width="3.625" style="116" customWidth="1"/>
    <col min="15874" max="15874" width="18.625" style="116" customWidth="1"/>
    <col min="15875" max="15875" width="1" style="116" customWidth="1"/>
    <col min="15876" max="15876" width="16.625" style="116" customWidth="1"/>
    <col min="15877" max="15877" width="3.625" style="116" customWidth="1"/>
    <col min="15878" max="15878" width="18.625" style="116" customWidth="1"/>
    <col min="15879" max="15879" width="1.25" style="116" customWidth="1"/>
    <col min="15880" max="15880" width="16.625" style="116" customWidth="1"/>
    <col min="15881" max="15881" width="1.875" style="116" customWidth="1"/>
    <col min="15882" max="16128" width="9" style="116"/>
    <col min="16129" max="16129" width="3.625" style="116" customWidth="1"/>
    <col min="16130" max="16130" width="18.625" style="116" customWidth="1"/>
    <col min="16131" max="16131" width="1" style="116" customWidth="1"/>
    <col min="16132" max="16132" width="16.625" style="116" customWidth="1"/>
    <col min="16133" max="16133" width="3.625" style="116" customWidth="1"/>
    <col min="16134" max="16134" width="18.625" style="116" customWidth="1"/>
    <col min="16135" max="16135" width="1.25" style="116" customWidth="1"/>
    <col min="16136" max="16136" width="16.625" style="116" customWidth="1"/>
    <col min="16137" max="16137" width="1.875" style="116" customWidth="1"/>
    <col min="16138" max="16384" width="9" style="116"/>
  </cols>
  <sheetData>
    <row r="1" spans="1:8" ht="33.75" customHeight="1" x14ac:dyDescent="0.4">
      <c r="A1" s="227" t="s">
        <v>427</v>
      </c>
      <c r="B1" s="228"/>
      <c r="C1" s="228"/>
      <c r="D1" s="228"/>
      <c r="E1" s="228"/>
      <c r="F1" s="228"/>
      <c r="G1" s="228"/>
      <c r="H1" s="228"/>
    </row>
    <row r="2" spans="1:8" ht="18" customHeight="1" x14ac:dyDescent="0.4">
      <c r="A2" s="117"/>
      <c r="B2" s="118"/>
      <c r="C2" s="118"/>
      <c r="D2" s="118"/>
      <c r="E2" s="118"/>
      <c r="F2" s="118"/>
      <c r="G2" s="118"/>
      <c r="H2" s="118"/>
    </row>
    <row r="3" spans="1:8" ht="26.25" customHeight="1" x14ac:dyDescent="0.4">
      <c r="A3" s="229" t="s">
        <v>428</v>
      </c>
      <c r="B3" s="229"/>
      <c r="C3" s="229"/>
      <c r="D3" s="229"/>
      <c r="E3" s="229"/>
      <c r="F3" s="229"/>
      <c r="G3" s="229"/>
      <c r="H3" s="229"/>
    </row>
    <row r="4" spans="1:8" ht="18" customHeight="1" x14ac:dyDescent="0.4">
      <c r="A4" s="119"/>
      <c r="B4" s="119"/>
      <c r="C4" s="119"/>
      <c r="D4" s="119"/>
      <c r="E4" s="119"/>
      <c r="F4" s="119"/>
      <c r="G4" s="119"/>
      <c r="H4" s="120" t="s">
        <v>287</v>
      </c>
    </row>
    <row r="5" spans="1:8" ht="21" customHeight="1" x14ac:dyDescent="0.4">
      <c r="A5" s="230" t="s">
        <v>288</v>
      </c>
      <c r="B5" s="231"/>
      <c r="C5" s="231"/>
      <c r="D5" s="231"/>
      <c r="E5" s="230" t="s">
        <v>289</v>
      </c>
      <c r="F5" s="231"/>
      <c r="G5" s="231"/>
      <c r="H5" s="232"/>
    </row>
    <row r="6" spans="1:8" ht="21" customHeight="1" x14ac:dyDescent="0.4">
      <c r="A6" s="123"/>
      <c r="B6" s="121" t="s">
        <v>290</v>
      </c>
      <c r="C6" s="124"/>
      <c r="D6" s="121" t="s">
        <v>291</v>
      </c>
      <c r="E6" s="123"/>
      <c r="F6" s="121" t="s">
        <v>290</v>
      </c>
      <c r="G6" s="124"/>
      <c r="H6" s="122" t="s">
        <v>291</v>
      </c>
    </row>
    <row r="7" spans="1:8" ht="24.95" customHeight="1" x14ac:dyDescent="0.4">
      <c r="A7" s="225" t="s">
        <v>429</v>
      </c>
      <c r="B7" s="226"/>
      <c r="C7" s="226"/>
      <c r="D7" s="125"/>
      <c r="E7" s="225" t="s">
        <v>430</v>
      </c>
      <c r="F7" s="226"/>
      <c r="G7" s="226"/>
      <c r="H7" s="125"/>
    </row>
    <row r="8" spans="1:8" ht="24.95" customHeight="1" x14ac:dyDescent="0.4">
      <c r="A8" s="126" t="s">
        <v>294</v>
      </c>
      <c r="B8" s="116" t="s">
        <v>431</v>
      </c>
      <c r="C8" s="127"/>
      <c r="D8" s="128">
        <f>SUM(D9:D14)</f>
        <v>24824099</v>
      </c>
      <c r="E8" s="129" t="s">
        <v>378</v>
      </c>
      <c r="F8" s="130" t="s">
        <v>432</v>
      </c>
      <c r="G8" s="127"/>
      <c r="H8" s="131">
        <f>SUM(G9:H14)</f>
        <v>855524</v>
      </c>
    </row>
    <row r="9" spans="1:8" ht="24.95" customHeight="1" x14ac:dyDescent="0.4">
      <c r="A9" s="126"/>
      <c r="B9" s="132" t="s">
        <v>433</v>
      </c>
      <c r="C9" s="127"/>
      <c r="D9" s="133">
        <f>+[2]試算表2025!$C$5</f>
        <v>145007</v>
      </c>
      <c r="E9" s="129"/>
      <c r="F9" s="134" t="s">
        <v>434</v>
      </c>
      <c r="G9" s="127"/>
      <c r="H9" s="135">
        <f>+[2]試算表2025!$E$5</f>
        <v>0</v>
      </c>
    </row>
    <row r="10" spans="1:8" ht="24.95" customHeight="1" x14ac:dyDescent="0.4">
      <c r="A10" s="126"/>
      <c r="B10" s="132" t="s">
        <v>435</v>
      </c>
      <c r="C10" s="127"/>
      <c r="D10" s="133">
        <f>+[2]試算表2025!$C$6</f>
        <v>0</v>
      </c>
      <c r="E10" s="126"/>
      <c r="F10" s="132" t="s">
        <v>436</v>
      </c>
      <c r="G10" s="127"/>
      <c r="H10" s="135">
        <f>+[2]試算表2025!$E$6</f>
        <v>173275</v>
      </c>
    </row>
    <row r="11" spans="1:8" ht="24.95" customHeight="1" x14ac:dyDescent="0.4">
      <c r="A11" s="126"/>
      <c r="B11" s="132" t="s">
        <v>437</v>
      </c>
      <c r="C11" s="127"/>
      <c r="D11" s="133">
        <f>+[2]試算表2025!$C$7</f>
        <v>6610479</v>
      </c>
      <c r="E11" s="126"/>
      <c r="F11" s="132" t="s">
        <v>438</v>
      </c>
      <c r="G11" s="127"/>
      <c r="H11" s="135">
        <f>+[2]試算表2025!$E$7</f>
        <v>354249</v>
      </c>
    </row>
    <row r="12" spans="1:8" ht="24.95" customHeight="1" x14ac:dyDescent="0.4">
      <c r="A12" s="126"/>
      <c r="B12" s="132" t="s">
        <v>439</v>
      </c>
      <c r="C12" s="127"/>
      <c r="D12" s="133">
        <f>+[2]試算表2025!$C$9</f>
        <v>18000000</v>
      </c>
      <c r="E12" s="126"/>
      <c r="F12" s="132" t="s">
        <v>440</v>
      </c>
      <c r="G12" s="127"/>
      <c r="H12" s="135">
        <f>+[2]試算表2025!$E$8</f>
        <v>0</v>
      </c>
    </row>
    <row r="13" spans="1:8" ht="24.95" customHeight="1" x14ac:dyDescent="0.4">
      <c r="A13" s="126"/>
      <c r="B13" s="132" t="s">
        <v>441</v>
      </c>
      <c r="C13" s="127"/>
      <c r="D13" s="133">
        <f>+[2]試算表2025!$C$10</f>
        <v>0</v>
      </c>
      <c r="E13" s="126"/>
      <c r="F13" s="132" t="s">
        <v>442</v>
      </c>
      <c r="G13" s="127"/>
      <c r="H13" s="135">
        <f>+[2]試算表2025!$E$9</f>
        <v>258000</v>
      </c>
    </row>
    <row r="14" spans="1:8" ht="24.95" customHeight="1" x14ac:dyDescent="0.4">
      <c r="A14" s="126"/>
      <c r="B14" s="132" t="s">
        <v>443</v>
      </c>
      <c r="C14" s="127"/>
      <c r="D14" s="133">
        <f>+[2]試算表2025!$C$11</f>
        <v>68613</v>
      </c>
      <c r="E14" s="126"/>
      <c r="F14" s="132" t="s">
        <v>444</v>
      </c>
      <c r="G14" s="127"/>
      <c r="H14" s="135">
        <f>+[2]試算表2025!$E$10</f>
        <v>70000</v>
      </c>
    </row>
    <row r="15" spans="1:8" ht="24.95" customHeight="1" x14ac:dyDescent="0.4">
      <c r="A15" s="129" t="s">
        <v>379</v>
      </c>
      <c r="B15" s="130" t="s">
        <v>445</v>
      </c>
      <c r="C15" s="127"/>
      <c r="D15" s="128">
        <f>SUM(D16,D18,D20)</f>
        <v>923934</v>
      </c>
      <c r="E15" s="123"/>
      <c r="F15" s="136" t="s">
        <v>446</v>
      </c>
      <c r="G15" s="124"/>
      <c r="H15" s="137">
        <f>SUM(H8)</f>
        <v>855524</v>
      </c>
    </row>
    <row r="16" spans="1:8" ht="24.95" customHeight="1" x14ac:dyDescent="0.4">
      <c r="A16" s="138" t="s">
        <v>380</v>
      </c>
      <c r="B16" s="130" t="s">
        <v>447</v>
      </c>
      <c r="C16" s="127"/>
      <c r="D16" s="139">
        <f>SUM(D17)</f>
        <v>0</v>
      </c>
      <c r="E16" s="225" t="s">
        <v>448</v>
      </c>
      <c r="F16" s="226"/>
      <c r="G16" s="226"/>
      <c r="H16" s="125"/>
    </row>
    <row r="17" spans="1:8" ht="24.95" customHeight="1" x14ac:dyDescent="0.4">
      <c r="A17" s="126"/>
      <c r="B17" s="132" t="s">
        <v>449</v>
      </c>
      <c r="C17" s="127"/>
      <c r="D17" s="133">
        <f>+[2]試算表2025!$C$14</f>
        <v>0</v>
      </c>
      <c r="E17" s="126" t="s">
        <v>299</v>
      </c>
      <c r="F17" s="116" t="s">
        <v>450</v>
      </c>
      <c r="G17" s="118"/>
      <c r="H17" s="131">
        <f>SUM(H18)</f>
        <v>2800000</v>
      </c>
    </row>
    <row r="18" spans="1:8" ht="24.95" customHeight="1" x14ac:dyDescent="0.4">
      <c r="A18" s="138" t="s">
        <v>381</v>
      </c>
      <c r="B18" s="130" t="s">
        <v>451</v>
      </c>
      <c r="C18" s="127"/>
      <c r="D18" s="139">
        <f>SUM(D19)</f>
        <v>74984</v>
      </c>
      <c r="E18" s="126"/>
      <c r="F18" s="132" t="s">
        <v>452</v>
      </c>
      <c r="G18" s="127"/>
      <c r="H18" s="135">
        <f>+[2]試算表2025!$E$11</f>
        <v>2800000</v>
      </c>
    </row>
    <row r="19" spans="1:8" ht="24.95" customHeight="1" x14ac:dyDescent="0.4">
      <c r="A19" s="126"/>
      <c r="B19" s="132" t="s">
        <v>453</v>
      </c>
      <c r="C19" s="127"/>
      <c r="D19" s="133">
        <f>+[2]試算表2025!$C$17</f>
        <v>74984</v>
      </c>
      <c r="E19" s="126" t="s">
        <v>304</v>
      </c>
      <c r="F19" s="132" t="s">
        <v>454</v>
      </c>
      <c r="G19" s="127"/>
      <c r="H19" s="131">
        <f>+[2]試算表2025!$E$12</f>
        <v>5690000</v>
      </c>
    </row>
    <row r="20" spans="1:8" ht="24.95" customHeight="1" x14ac:dyDescent="0.4">
      <c r="A20" s="138" t="s">
        <v>382</v>
      </c>
      <c r="B20" s="130" t="s">
        <v>455</v>
      </c>
      <c r="C20" s="127"/>
      <c r="D20" s="139">
        <f>SUM(D21:D22)</f>
        <v>848950</v>
      </c>
      <c r="E20" s="126" t="s">
        <v>308</v>
      </c>
      <c r="F20" s="116" t="s">
        <v>456</v>
      </c>
      <c r="G20" s="127"/>
      <c r="H20" s="131">
        <f>SUM(H21:H22)</f>
        <v>11530000</v>
      </c>
    </row>
    <row r="21" spans="1:8" ht="24.95" customHeight="1" x14ac:dyDescent="0.4">
      <c r="A21" s="126"/>
      <c r="B21" s="132" t="s">
        <v>457</v>
      </c>
      <c r="C21" s="127"/>
      <c r="D21" s="133">
        <f>+[2]試算表2025!$C$15</f>
        <v>325000</v>
      </c>
      <c r="E21" s="126"/>
      <c r="F21" s="132" t="s">
        <v>458</v>
      </c>
      <c r="G21" s="127"/>
      <c r="H21" s="135">
        <f>+[2]試算表2025!$E$13</f>
        <v>5420000</v>
      </c>
    </row>
    <row r="22" spans="1:8" ht="24.95" customHeight="1" x14ac:dyDescent="0.4">
      <c r="A22" s="126"/>
      <c r="B22" s="132" t="s">
        <v>459</v>
      </c>
      <c r="C22" s="127"/>
      <c r="D22" s="133">
        <f>+[2]試算表2025!$C$16</f>
        <v>523950</v>
      </c>
      <c r="E22" s="126"/>
      <c r="F22" s="132" t="s">
        <v>460</v>
      </c>
      <c r="G22" s="127"/>
      <c r="H22" s="135">
        <f>+[2]試算表2025!$E$14</f>
        <v>6110000</v>
      </c>
    </row>
    <row r="23" spans="1:8" ht="24.95" customHeight="1" x14ac:dyDescent="0.4">
      <c r="A23" s="126"/>
      <c r="B23" s="132"/>
      <c r="C23" s="127"/>
      <c r="D23" s="133"/>
      <c r="E23" s="126" t="s">
        <v>317</v>
      </c>
      <c r="F23" s="132" t="s">
        <v>461</v>
      </c>
      <c r="G23" s="127"/>
      <c r="H23" s="131">
        <f>SUM(H24)</f>
        <v>4872509</v>
      </c>
    </row>
    <row r="24" spans="1:8" ht="24.95" customHeight="1" x14ac:dyDescent="0.4">
      <c r="A24" s="126"/>
      <c r="B24" s="132"/>
      <c r="C24" s="127"/>
      <c r="D24" s="133"/>
      <c r="E24" s="126"/>
      <c r="F24" s="132" t="s">
        <v>462</v>
      </c>
      <c r="G24" s="127"/>
      <c r="H24" s="140">
        <f>+H25+H26</f>
        <v>4872509</v>
      </c>
    </row>
    <row r="25" spans="1:8" ht="24.95" customHeight="1" x14ac:dyDescent="0.4">
      <c r="A25" s="126"/>
      <c r="B25" s="132"/>
      <c r="C25" s="127"/>
      <c r="D25" s="133"/>
      <c r="E25" s="126"/>
      <c r="F25" s="132" t="s">
        <v>463</v>
      </c>
      <c r="G25" s="127"/>
      <c r="H25" s="135">
        <f>+[2]試算表2025!$E$15</f>
        <v>4661969</v>
      </c>
    </row>
    <row r="26" spans="1:8" ht="24.95" customHeight="1" x14ac:dyDescent="0.4">
      <c r="A26" s="126"/>
      <c r="B26" s="132"/>
      <c r="C26" s="127"/>
      <c r="D26" s="133"/>
      <c r="E26" s="126"/>
      <c r="F26" s="132" t="s">
        <v>464</v>
      </c>
      <c r="G26" s="127"/>
      <c r="H26" s="135">
        <f>+[2]試算表2025!$E$16</f>
        <v>210540</v>
      </c>
    </row>
    <row r="27" spans="1:8" ht="24.95" customHeight="1" x14ac:dyDescent="0.4">
      <c r="A27" s="126"/>
      <c r="B27" s="132"/>
      <c r="C27" s="127"/>
      <c r="D27" s="133"/>
      <c r="E27" s="123"/>
      <c r="F27" s="136" t="s">
        <v>465</v>
      </c>
      <c r="G27" s="124"/>
      <c r="H27" s="137">
        <f>SUM(H17,H19,H20,H23)</f>
        <v>24892509</v>
      </c>
    </row>
    <row r="28" spans="1:8" ht="24.95" customHeight="1" x14ac:dyDescent="0.4">
      <c r="A28" s="123"/>
      <c r="B28" s="121" t="s">
        <v>374</v>
      </c>
      <c r="C28" s="124"/>
      <c r="D28" s="141">
        <f>SUM(D8,D15)</f>
        <v>25748033</v>
      </c>
      <c r="E28" s="123"/>
      <c r="F28" s="121" t="s">
        <v>466</v>
      </c>
      <c r="G28" s="124"/>
      <c r="H28" s="142">
        <f>SUM(H15,H27)</f>
        <v>25748033</v>
      </c>
    </row>
    <row r="29" spans="1:8" ht="20.100000000000001" customHeight="1" x14ac:dyDescent="0.4"/>
  </sheetData>
  <mergeCells count="7">
    <mergeCell ref="E16:G16"/>
    <mergeCell ref="A1:H1"/>
    <mergeCell ref="A3:H3"/>
    <mergeCell ref="A5:D5"/>
    <mergeCell ref="E5:H5"/>
    <mergeCell ref="A7:C7"/>
    <mergeCell ref="E7:G7"/>
  </mergeCells>
  <phoneticPr fontId="1"/>
  <pageMargins left="0.78740157480314965" right="0.70866141732283472" top="0.6692913385826772" bottom="0.47244094488188981" header="0" footer="0"/>
  <pageSetup paperSize="9" orientation="portrait" r:id="rId1"/>
  <headerFooter alignWithMargins="0">
    <oddFooter>&amp;C- 10 -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D13B0-17F5-4E4A-85E6-2D4C5A412AFA}">
  <sheetPr>
    <pageSetUpPr fitToPage="1"/>
  </sheetPr>
  <dimension ref="A1:H56"/>
  <sheetViews>
    <sheetView topLeftCell="A19" workbookViewId="0">
      <selection activeCell="I36" sqref="I36"/>
    </sheetView>
  </sheetViews>
  <sheetFormatPr defaultRowHeight="18" customHeight="1" x14ac:dyDescent="0.4"/>
  <cols>
    <col min="1" max="1" width="3.625" style="66" customWidth="1"/>
    <col min="2" max="2" width="20.625" style="66" customWidth="1"/>
    <col min="3" max="3" width="1.25" style="66" customWidth="1"/>
    <col min="4" max="4" width="16.625" style="66" customWidth="1"/>
    <col min="5" max="5" width="3.625" style="66" customWidth="1"/>
    <col min="6" max="6" width="20.625" style="66" customWidth="1"/>
    <col min="7" max="7" width="1.25" style="66" customWidth="1"/>
    <col min="8" max="8" width="16.625" style="66" customWidth="1"/>
    <col min="9" max="9" width="5.375" style="66" customWidth="1"/>
    <col min="10" max="256" width="9" style="66"/>
    <col min="257" max="257" width="3.625" style="66" customWidth="1"/>
    <col min="258" max="258" width="20.625" style="66" customWidth="1"/>
    <col min="259" max="259" width="1.25" style="66" customWidth="1"/>
    <col min="260" max="260" width="16.625" style="66" customWidth="1"/>
    <col min="261" max="261" width="3.625" style="66" customWidth="1"/>
    <col min="262" max="262" width="20.625" style="66" customWidth="1"/>
    <col min="263" max="263" width="1.25" style="66" customWidth="1"/>
    <col min="264" max="264" width="16.625" style="66" customWidth="1"/>
    <col min="265" max="265" width="5.375" style="66" customWidth="1"/>
    <col min="266" max="512" width="9" style="66"/>
    <col min="513" max="513" width="3.625" style="66" customWidth="1"/>
    <col min="514" max="514" width="20.625" style="66" customWidth="1"/>
    <col min="515" max="515" width="1.25" style="66" customWidth="1"/>
    <col min="516" max="516" width="16.625" style="66" customWidth="1"/>
    <col min="517" max="517" width="3.625" style="66" customWidth="1"/>
    <col min="518" max="518" width="20.625" style="66" customWidth="1"/>
    <col min="519" max="519" width="1.25" style="66" customWidth="1"/>
    <col min="520" max="520" width="16.625" style="66" customWidth="1"/>
    <col min="521" max="521" width="5.375" style="66" customWidth="1"/>
    <col min="522" max="768" width="9" style="66"/>
    <col min="769" max="769" width="3.625" style="66" customWidth="1"/>
    <col min="770" max="770" width="20.625" style="66" customWidth="1"/>
    <col min="771" max="771" width="1.25" style="66" customWidth="1"/>
    <col min="772" max="772" width="16.625" style="66" customWidth="1"/>
    <col min="773" max="773" width="3.625" style="66" customWidth="1"/>
    <col min="774" max="774" width="20.625" style="66" customWidth="1"/>
    <col min="775" max="775" width="1.25" style="66" customWidth="1"/>
    <col min="776" max="776" width="16.625" style="66" customWidth="1"/>
    <col min="777" max="777" width="5.375" style="66" customWidth="1"/>
    <col min="778" max="1024" width="9" style="66"/>
    <col min="1025" max="1025" width="3.625" style="66" customWidth="1"/>
    <col min="1026" max="1026" width="20.625" style="66" customWidth="1"/>
    <col min="1027" max="1027" width="1.25" style="66" customWidth="1"/>
    <col min="1028" max="1028" width="16.625" style="66" customWidth="1"/>
    <col min="1029" max="1029" width="3.625" style="66" customWidth="1"/>
    <col min="1030" max="1030" width="20.625" style="66" customWidth="1"/>
    <col min="1031" max="1031" width="1.25" style="66" customWidth="1"/>
    <col min="1032" max="1032" width="16.625" style="66" customWidth="1"/>
    <col min="1033" max="1033" width="5.375" style="66" customWidth="1"/>
    <col min="1034" max="1280" width="9" style="66"/>
    <col min="1281" max="1281" width="3.625" style="66" customWidth="1"/>
    <col min="1282" max="1282" width="20.625" style="66" customWidth="1"/>
    <col min="1283" max="1283" width="1.25" style="66" customWidth="1"/>
    <col min="1284" max="1284" width="16.625" style="66" customWidth="1"/>
    <col min="1285" max="1285" width="3.625" style="66" customWidth="1"/>
    <col min="1286" max="1286" width="20.625" style="66" customWidth="1"/>
    <col min="1287" max="1287" width="1.25" style="66" customWidth="1"/>
    <col min="1288" max="1288" width="16.625" style="66" customWidth="1"/>
    <col min="1289" max="1289" width="5.375" style="66" customWidth="1"/>
    <col min="1290" max="1536" width="9" style="66"/>
    <col min="1537" max="1537" width="3.625" style="66" customWidth="1"/>
    <col min="1538" max="1538" width="20.625" style="66" customWidth="1"/>
    <col min="1539" max="1539" width="1.25" style="66" customWidth="1"/>
    <col min="1540" max="1540" width="16.625" style="66" customWidth="1"/>
    <col min="1541" max="1541" width="3.625" style="66" customWidth="1"/>
    <col min="1542" max="1542" width="20.625" style="66" customWidth="1"/>
    <col min="1543" max="1543" width="1.25" style="66" customWidth="1"/>
    <col min="1544" max="1544" width="16.625" style="66" customWidth="1"/>
    <col min="1545" max="1545" width="5.375" style="66" customWidth="1"/>
    <col min="1546" max="1792" width="9" style="66"/>
    <col min="1793" max="1793" width="3.625" style="66" customWidth="1"/>
    <col min="1794" max="1794" width="20.625" style="66" customWidth="1"/>
    <col min="1795" max="1795" width="1.25" style="66" customWidth="1"/>
    <col min="1796" max="1796" width="16.625" style="66" customWidth="1"/>
    <col min="1797" max="1797" width="3.625" style="66" customWidth="1"/>
    <col min="1798" max="1798" width="20.625" style="66" customWidth="1"/>
    <col min="1799" max="1799" width="1.25" style="66" customWidth="1"/>
    <col min="1800" max="1800" width="16.625" style="66" customWidth="1"/>
    <col min="1801" max="1801" width="5.375" style="66" customWidth="1"/>
    <col min="1802" max="2048" width="9" style="66"/>
    <col min="2049" max="2049" width="3.625" style="66" customWidth="1"/>
    <col min="2050" max="2050" width="20.625" style="66" customWidth="1"/>
    <col min="2051" max="2051" width="1.25" style="66" customWidth="1"/>
    <col min="2052" max="2052" width="16.625" style="66" customWidth="1"/>
    <col min="2053" max="2053" width="3.625" style="66" customWidth="1"/>
    <col min="2054" max="2054" width="20.625" style="66" customWidth="1"/>
    <col min="2055" max="2055" width="1.25" style="66" customWidth="1"/>
    <col min="2056" max="2056" width="16.625" style="66" customWidth="1"/>
    <col min="2057" max="2057" width="5.375" style="66" customWidth="1"/>
    <col min="2058" max="2304" width="9" style="66"/>
    <col min="2305" max="2305" width="3.625" style="66" customWidth="1"/>
    <col min="2306" max="2306" width="20.625" style="66" customWidth="1"/>
    <col min="2307" max="2307" width="1.25" style="66" customWidth="1"/>
    <col min="2308" max="2308" width="16.625" style="66" customWidth="1"/>
    <col min="2309" max="2309" width="3.625" style="66" customWidth="1"/>
    <col min="2310" max="2310" width="20.625" style="66" customWidth="1"/>
    <col min="2311" max="2311" width="1.25" style="66" customWidth="1"/>
    <col min="2312" max="2312" width="16.625" style="66" customWidth="1"/>
    <col min="2313" max="2313" width="5.375" style="66" customWidth="1"/>
    <col min="2314" max="2560" width="9" style="66"/>
    <col min="2561" max="2561" width="3.625" style="66" customWidth="1"/>
    <col min="2562" max="2562" width="20.625" style="66" customWidth="1"/>
    <col min="2563" max="2563" width="1.25" style="66" customWidth="1"/>
    <col min="2564" max="2564" width="16.625" style="66" customWidth="1"/>
    <col min="2565" max="2565" width="3.625" style="66" customWidth="1"/>
    <col min="2566" max="2566" width="20.625" style="66" customWidth="1"/>
    <col min="2567" max="2567" width="1.25" style="66" customWidth="1"/>
    <col min="2568" max="2568" width="16.625" style="66" customWidth="1"/>
    <col min="2569" max="2569" width="5.375" style="66" customWidth="1"/>
    <col min="2570" max="2816" width="9" style="66"/>
    <col min="2817" max="2817" width="3.625" style="66" customWidth="1"/>
    <col min="2818" max="2818" width="20.625" style="66" customWidth="1"/>
    <col min="2819" max="2819" width="1.25" style="66" customWidth="1"/>
    <col min="2820" max="2820" width="16.625" style="66" customWidth="1"/>
    <col min="2821" max="2821" width="3.625" style="66" customWidth="1"/>
    <col min="2822" max="2822" width="20.625" style="66" customWidth="1"/>
    <col min="2823" max="2823" width="1.25" style="66" customWidth="1"/>
    <col min="2824" max="2824" width="16.625" style="66" customWidth="1"/>
    <col min="2825" max="2825" width="5.375" style="66" customWidth="1"/>
    <col min="2826" max="3072" width="9" style="66"/>
    <col min="3073" max="3073" width="3.625" style="66" customWidth="1"/>
    <col min="3074" max="3074" width="20.625" style="66" customWidth="1"/>
    <col min="3075" max="3075" width="1.25" style="66" customWidth="1"/>
    <col min="3076" max="3076" width="16.625" style="66" customWidth="1"/>
    <col min="3077" max="3077" width="3.625" style="66" customWidth="1"/>
    <col min="3078" max="3078" width="20.625" style="66" customWidth="1"/>
    <col min="3079" max="3079" width="1.25" style="66" customWidth="1"/>
    <col min="3080" max="3080" width="16.625" style="66" customWidth="1"/>
    <col min="3081" max="3081" width="5.375" style="66" customWidth="1"/>
    <col min="3082" max="3328" width="9" style="66"/>
    <col min="3329" max="3329" width="3.625" style="66" customWidth="1"/>
    <col min="3330" max="3330" width="20.625" style="66" customWidth="1"/>
    <col min="3331" max="3331" width="1.25" style="66" customWidth="1"/>
    <col min="3332" max="3332" width="16.625" style="66" customWidth="1"/>
    <col min="3333" max="3333" width="3.625" style="66" customWidth="1"/>
    <col min="3334" max="3334" width="20.625" style="66" customWidth="1"/>
    <col min="3335" max="3335" width="1.25" style="66" customWidth="1"/>
    <col min="3336" max="3336" width="16.625" style="66" customWidth="1"/>
    <col min="3337" max="3337" width="5.375" style="66" customWidth="1"/>
    <col min="3338" max="3584" width="9" style="66"/>
    <col min="3585" max="3585" width="3.625" style="66" customWidth="1"/>
    <col min="3586" max="3586" width="20.625" style="66" customWidth="1"/>
    <col min="3587" max="3587" width="1.25" style="66" customWidth="1"/>
    <col min="3588" max="3588" width="16.625" style="66" customWidth="1"/>
    <col min="3589" max="3589" width="3.625" style="66" customWidth="1"/>
    <col min="3590" max="3590" width="20.625" style="66" customWidth="1"/>
    <col min="3591" max="3591" width="1.25" style="66" customWidth="1"/>
    <col min="3592" max="3592" width="16.625" style="66" customWidth="1"/>
    <col min="3593" max="3593" width="5.375" style="66" customWidth="1"/>
    <col min="3594" max="3840" width="9" style="66"/>
    <col min="3841" max="3841" width="3.625" style="66" customWidth="1"/>
    <col min="3842" max="3842" width="20.625" style="66" customWidth="1"/>
    <col min="3843" max="3843" width="1.25" style="66" customWidth="1"/>
    <col min="3844" max="3844" width="16.625" style="66" customWidth="1"/>
    <col min="3845" max="3845" width="3.625" style="66" customWidth="1"/>
    <col min="3846" max="3846" width="20.625" style="66" customWidth="1"/>
    <col min="3847" max="3847" width="1.25" style="66" customWidth="1"/>
    <col min="3848" max="3848" width="16.625" style="66" customWidth="1"/>
    <col min="3849" max="3849" width="5.375" style="66" customWidth="1"/>
    <col min="3850" max="4096" width="9" style="66"/>
    <col min="4097" max="4097" width="3.625" style="66" customWidth="1"/>
    <col min="4098" max="4098" width="20.625" style="66" customWidth="1"/>
    <col min="4099" max="4099" width="1.25" style="66" customWidth="1"/>
    <col min="4100" max="4100" width="16.625" style="66" customWidth="1"/>
    <col min="4101" max="4101" width="3.625" style="66" customWidth="1"/>
    <col min="4102" max="4102" width="20.625" style="66" customWidth="1"/>
    <col min="4103" max="4103" width="1.25" style="66" customWidth="1"/>
    <col min="4104" max="4104" width="16.625" style="66" customWidth="1"/>
    <col min="4105" max="4105" width="5.375" style="66" customWidth="1"/>
    <col min="4106" max="4352" width="9" style="66"/>
    <col min="4353" max="4353" width="3.625" style="66" customWidth="1"/>
    <col min="4354" max="4354" width="20.625" style="66" customWidth="1"/>
    <col min="4355" max="4355" width="1.25" style="66" customWidth="1"/>
    <col min="4356" max="4356" width="16.625" style="66" customWidth="1"/>
    <col min="4357" max="4357" width="3.625" style="66" customWidth="1"/>
    <col min="4358" max="4358" width="20.625" style="66" customWidth="1"/>
    <col min="4359" max="4359" width="1.25" style="66" customWidth="1"/>
    <col min="4360" max="4360" width="16.625" style="66" customWidth="1"/>
    <col min="4361" max="4361" width="5.375" style="66" customWidth="1"/>
    <col min="4362" max="4608" width="9" style="66"/>
    <col min="4609" max="4609" width="3.625" style="66" customWidth="1"/>
    <col min="4610" max="4610" width="20.625" style="66" customWidth="1"/>
    <col min="4611" max="4611" width="1.25" style="66" customWidth="1"/>
    <col min="4612" max="4612" width="16.625" style="66" customWidth="1"/>
    <col min="4613" max="4613" width="3.625" style="66" customWidth="1"/>
    <col min="4614" max="4614" width="20.625" style="66" customWidth="1"/>
    <col min="4615" max="4615" width="1.25" style="66" customWidth="1"/>
    <col min="4616" max="4616" width="16.625" style="66" customWidth="1"/>
    <col min="4617" max="4617" width="5.375" style="66" customWidth="1"/>
    <col min="4618" max="4864" width="9" style="66"/>
    <col min="4865" max="4865" width="3.625" style="66" customWidth="1"/>
    <col min="4866" max="4866" width="20.625" style="66" customWidth="1"/>
    <col min="4867" max="4867" width="1.25" style="66" customWidth="1"/>
    <col min="4868" max="4868" width="16.625" style="66" customWidth="1"/>
    <col min="4869" max="4869" width="3.625" style="66" customWidth="1"/>
    <col min="4870" max="4870" width="20.625" style="66" customWidth="1"/>
    <col min="4871" max="4871" width="1.25" style="66" customWidth="1"/>
    <col min="4872" max="4872" width="16.625" style="66" customWidth="1"/>
    <col min="4873" max="4873" width="5.375" style="66" customWidth="1"/>
    <col min="4874" max="5120" width="9" style="66"/>
    <col min="5121" max="5121" width="3.625" style="66" customWidth="1"/>
    <col min="5122" max="5122" width="20.625" style="66" customWidth="1"/>
    <col min="5123" max="5123" width="1.25" style="66" customWidth="1"/>
    <col min="5124" max="5124" width="16.625" style="66" customWidth="1"/>
    <col min="5125" max="5125" width="3.625" style="66" customWidth="1"/>
    <col min="5126" max="5126" width="20.625" style="66" customWidth="1"/>
    <col min="5127" max="5127" width="1.25" style="66" customWidth="1"/>
    <col min="5128" max="5128" width="16.625" style="66" customWidth="1"/>
    <col min="5129" max="5129" width="5.375" style="66" customWidth="1"/>
    <col min="5130" max="5376" width="9" style="66"/>
    <col min="5377" max="5377" width="3.625" style="66" customWidth="1"/>
    <col min="5378" max="5378" width="20.625" style="66" customWidth="1"/>
    <col min="5379" max="5379" width="1.25" style="66" customWidth="1"/>
    <col min="5380" max="5380" width="16.625" style="66" customWidth="1"/>
    <col min="5381" max="5381" width="3.625" style="66" customWidth="1"/>
    <col min="5382" max="5382" width="20.625" style="66" customWidth="1"/>
    <col min="5383" max="5383" width="1.25" style="66" customWidth="1"/>
    <col min="5384" max="5384" width="16.625" style="66" customWidth="1"/>
    <col min="5385" max="5385" width="5.375" style="66" customWidth="1"/>
    <col min="5386" max="5632" width="9" style="66"/>
    <col min="5633" max="5633" width="3.625" style="66" customWidth="1"/>
    <col min="5634" max="5634" width="20.625" style="66" customWidth="1"/>
    <col min="5635" max="5635" width="1.25" style="66" customWidth="1"/>
    <col min="5636" max="5636" width="16.625" style="66" customWidth="1"/>
    <col min="5637" max="5637" width="3.625" style="66" customWidth="1"/>
    <col min="5638" max="5638" width="20.625" style="66" customWidth="1"/>
    <col min="5639" max="5639" width="1.25" style="66" customWidth="1"/>
    <col min="5640" max="5640" width="16.625" style="66" customWidth="1"/>
    <col min="5641" max="5641" width="5.375" style="66" customWidth="1"/>
    <col min="5642" max="5888" width="9" style="66"/>
    <col min="5889" max="5889" width="3.625" style="66" customWidth="1"/>
    <col min="5890" max="5890" width="20.625" style="66" customWidth="1"/>
    <col min="5891" max="5891" width="1.25" style="66" customWidth="1"/>
    <col min="5892" max="5892" width="16.625" style="66" customWidth="1"/>
    <col min="5893" max="5893" width="3.625" style="66" customWidth="1"/>
    <col min="5894" max="5894" width="20.625" style="66" customWidth="1"/>
    <col min="5895" max="5895" width="1.25" style="66" customWidth="1"/>
    <col min="5896" max="5896" width="16.625" style="66" customWidth="1"/>
    <col min="5897" max="5897" width="5.375" style="66" customWidth="1"/>
    <col min="5898" max="6144" width="9" style="66"/>
    <col min="6145" max="6145" width="3.625" style="66" customWidth="1"/>
    <col min="6146" max="6146" width="20.625" style="66" customWidth="1"/>
    <col min="6147" max="6147" width="1.25" style="66" customWidth="1"/>
    <col min="6148" max="6148" width="16.625" style="66" customWidth="1"/>
    <col min="6149" max="6149" width="3.625" style="66" customWidth="1"/>
    <col min="6150" max="6150" width="20.625" style="66" customWidth="1"/>
    <col min="6151" max="6151" width="1.25" style="66" customWidth="1"/>
    <col min="6152" max="6152" width="16.625" style="66" customWidth="1"/>
    <col min="6153" max="6153" width="5.375" style="66" customWidth="1"/>
    <col min="6154" max="6400" width="9" style="66"/>
    <col min="6401" max="6401" width="3.625" style="66" customWidth="1"/>
    <col min="6402" max="6402" width="20.625" style="66" customWidth="1"/>
    <col min="6403" max="6403" width="1.25" style="66" customWidth="1"/>
    <col min="6404" max="6404" width="16.625" style="66" customWidth="1"/>
    <col min="6405" max="6405" width="3.625" style="66" customWidth="1"/>
    <col min="6406" max="6406" width="20.625" style="66" customWidth="1"/>
    <col min="6407" max="6407" width="1.25" style="66" customWidth="1"/>
    <col min="6408" max="6408" width="16.625" style="66" customWidth="1"/>
    <col min="6409" max="6409" width="5.375" style="66" customWidth="1"/>
    <col min="6410" max="6656" width="9" style="66"/>
    <col min="6657" max="6657" width="3.625" style="66" customWidth="1"/>
    <col min="6658" max="6658" width="20.625" style="66" customWidth="1"/>
    <col min="6659" max="6659" width="1.25" style="66" customWidth="1"/>
    <col min="6660" max="6660" width="16.625" style="66" customWidth="1"/>
    <col min="6661" max="6661" width="3.625" style="66" customWidth="1"/>
    <col min="6662" max="6662" width="20.625" style="66" customWidth="1"/>
    <col min="6663" max="6663" width="1.25" style="66" customWidth="1"/>
    <col min="6664" max="6664" width="16.625" style="66" customWidth="1"/>
    <col min="6665" max="6665" width="5.375" style="66" customWidth="1"/>
    <col min="6666" max="6912" width="9" style="66"/>
    <col min="6913" max="6913" width="3.625" style="66" customWidth="1"/>
    <col min="6914" max="6914" width="20.625" style="66" customWidth="1"/>
    <col min="6915" max="6915" width="1.25" style="66" customWidth="1"/>
    <col min="6916" max="6916" width="16.625" style="66" customWidth="1"/>
    <col min="6917" max="6917" width="3.625" style="66" customWidth="1"/>
    <col min="6918" max="6918" width="20.625" style="66" customWidth="1"/>
    <col min="6919" max="6919" width="1.25" style="66" customWidth="1"/>
    <col min="6920" max="6920" width="16.625" style="66" customWidth="1"/>
    <col min="6921" max="6921" width="5.375" style="66" customWidth="1"/>
    <col min="6922" max="7168" width="9" style="66"/>
    <col min="7169" max="7169" width="3.625" style="66" customWidth="1"/>
    <col min="7170" max="7170" width="20.625" style="66" customWidth="1"/>
    <col min="7171" max="7171" width="1.25" style="66" customWidth="1"/>
    <col min="7172" max="7172" width="16.625" style="66" customWidth="1"/>
    <col min="7173" max="7173" width="3.625" style="66" customWidth="1"/>
    <col min="7174" max="7174" width="20.625" style="66" customWidth="1"/>
    <col min="7175" max="7175" width="1.25" style="66" customWidth="1"/>
    <col min="7176" max="7176" width="16.625" style="66" customWidth="1"/>
    <col min="7177" max="7177" width="5.375" style="66" customWidth="1"/>
    <col min="7178" max="7424" width="9" style="66"/>
    <col min="7425" max="7425" width="3.625" style="66" customWidth="1"/>
    <col min="7426" max="7426" width="20.625" style="66" customWidth="1"/>
    <col min="7427" max="7427" width="1.25" style="66" customWidth="1"/>
    <col min="7428" max="7428" width="16.625" style="66" customWidth="1"/>
    <col min="7429" max="7429" width="3.625" style="66" customWidth="1"/>
    <col min="7430" max="7430" width="20.625" style="66" customWidth="1"/>
    <col min="7431" max="7431" width="1.25" style="66" customWidth="1"/>
    <col min="7432" max="7432" width="16.625" style="66" customWidth="1"/>
    <col min="7433" max="7433" width="5.375" style="66" customWidth="1"/>
    <col min="7434" max="7680" width="9" style="66"/>
    <col min="7681" max="7681" width="3.625" style="66" customWidth="1"/>
    <col min="7682" max="7682" width="20.625" style="66" customWidth="1"/>
    <col min="7683" max="7683" width="1.25" style="66" customWidth="1"/>
    <col min="7684" max="7684" width="16.625" style="66" customWidth="1"/>
    <col min="7685" max="7685" width="3.625" style="66" customWidth="1"/>
    <col min="7686" max="7686" width="20.625" style="66" customWidth="1"/>
    <col min="7687" max="7687" width="1.25" style="66" customWidth="1"/>
    <col min="7688" max="7688" width="16.625" style="66" customWidth="1"/>
    <col min="7689" max="7689" width="5.375" style="66" customWidth="1"/>
    <col min="7690" max="7936" width="9" style="66"/>
    <col min="7937" max="7937" width="3.625" style="66" customWidth="1"/>
    <col min="7938" max="7938" width="20.625" style="66" customWidth="1"/>
    <col min="7939" max="7939" width="1.25" style="66" customWidth="1"/>
    <col min="7940" max="7940" width="16.625" style="66" customWidth="1"/>
    <col min="7941" max="7941" width="3.625" style="66" customWidth="1"/>
    <col min="7942" max="7942" width="20.625" style="66" customWidth="1"/>
    <col min="7943" max="7943" width="1.25" style="66" customWidth="1"/>
    <col min="7944" max="7944" width="16.625" style="66" customWidth="1"/>
    <col min="7945" max="7945" width="5.375" style="66" customWidth="1"/>
    <col min="7946" max="8192" width="9" style="66"/>
    <col min="8193" max="8193" width="3.625" style="66" customWidth="1"/>
    <col min="8194" max="8194" width="20.625" style="66" customWidth="1"/>
    <col min="8195" max="8195" width="1.25" style="66" customWidth="1"/>
    <col min="8196" max="8196" width="16.625" style="66" customWidth="1"/>
    <col min="8197" max="8197" width="3.625" style="66" customWidth="1"/>
    <col min="8198" max="8198" width="20.625" style="66" customWidth="1"/>
    <col min="8199" max="8199" width="1.25" style="66" customWidth="1"/>
    <col min="8200" max="8200" width="16.625" style="66" customWidth="1"/>
    <col min="8201" max="8201" width="5.375" style="66" customWidth="1"/>
    <col min="8202" max="8448" width="9" style="66"/>
    <col min="8449" max="8449" width="3.625" style="66" customWidth="1"/>
    <col min="8450" max="8450" width="20.625" style="66" customWidth="1"/>
    <col min="8451" max="8451" width="1.25" style="66" customWidth="1"/>
    <col min="8452" max="8452" width="16.625" style="66" customWidth="1"/>
    <col min="8453" max="8453" width="3.625" style="66" customWidth="1"/>
    <col min="8454" max="8454" width="20.625" style="66" customWidth="1"/>
    <col min="8455" max="8455" width="1.25" style="66" customWidth="1"/>
    <col min="8456" max="8456" width="16.625" style="66" customWidth="1"/>
    <col min="8457" max="8457" width="5.375" style="66" customWidth="1"/>
    <col min="8458" max="8704" width="9" style="66"/>
    <col min="8705" max="8705" width="3.625" style="66" customWidth="1"/>
    <col min="8706" max="8706" width="20.625" style="66" customWidth="1"/>
    <col min="8707" max="8707" width="1.25" style="66" customWidth="1"/>
    <col min="8708" max="8708" width="16.625" style="66" customWidth="1"/>
    <col min="8709" max="8709" width="3.625" style="66" customWidth="1"/>
    <col min="8710" max="8710" width="20.625" style="66" customWidth="1"/>
    <col min="8711" max="8711" width="1.25" style="66" customWidth="1"/>
    <col min="8712" max="8712" width="16.625" style="66" customWidth="1"/>
    <col min="8713" max="8713" width="5.375" style="66" customWidth="1"/>
    <col min="8714" max="8960" width="9" style="66"/>
    <col min="8961" max="8961" width="3.625" style="66" customWidth="1"/>
    <col min="8962" max="8962" width="20.625" style="66" customWidth="1"/>
    <col min="8963" max="8963" width="1.25" style="66" customWidth="1"/>
    <col min="8964" max="8964" width="16.625" style="66" customWidth="1"/>
    <col min="8965" max="8965" width="3.625" style="66" customWidth="1"/>
    <col min="8966" max="8966" width="20.625" style="66" customWidth="1"/>
    <col min="8967" max="8967" width="1.25" style="66" customWidth="1"/>
    <col min="8968" max="8968" width="16.625" style="66" customWidth="1"/>
    <col min="8969" max="8969" width="5.375" style="66" customWidth="1"/>
    <col min="8970" max="9216" width="9" style="66"/>
    <col min="9217" max="9217" width="3.625" style="66" customWidth="1"/>
    <col min="9218" max="9218" width="20.625" style="66" customWidth="1"/>
    <col min="9219" max="9219" width="1.25" style="66" customWidth="1"/>
    <col min="9220" max="9220" width="16.625" style="66" customWidth="1"/>
    <col min="9221" max="9221" width="3.625" style="66" customWidth="1"/>
    <col min="9222" max="9222" width="20.625" style="66" customWidth="1"/>
    <col min="9223" max="9223" width="1.25" style="66" customWidth="1"/>
    <col min="9224" max="9224" width="16.625" style="66" customWidth="1"/>
    <col min="9225" max="9225" width="5.375" style="66" customWidth="1"/>
    <col min="9226" max="9472" width="9" style="66"/>
    <col min="9473" max="9473" width="3.625" style="66" customWidth="1"/>
    <col min="9474" max="9474" width="20.625" style="66" customWidth="1"/>
    <col min="9475" max="9475" width="1.25" style="66" customWidth="1"/>
    <col min="9476" max="9476" width="16.625" style="66" customWidth="1"/>
    <col min="9477" max="9477" width="3.625" style="66" customWidth="1"/>
    <col min="9478" max="9478" width="20.625" style="66" customWidth="1"/>
    <col min="9479" max="9479" width="1.25" style="66" customWidth="1"/>
    <col min="9480" max="9480" width="16.625" style="66" customWidth="1"/>
    <col min="9481" max="9481" width="5.375" style="66" customWidth="1"/>
    <col min="9482" max="9728" width="9" style="66"/>
    <col min="9729" max="9729" width="3.625" style="66" customWidth="1"/>
    <col min="9730" max="9730" width="20.625" style="66" customWidth="1"/>
    <col min="9731" max="9731" width="1.25" style="66" customWidth="1"/>
    <col min="9732" max="9732" width="16.625" style="66" customWidth="1"/>
    <col min="9733" max="9733" width="3.625" style="66" customWidth="1"/>
    <col min="9734" max="9734" width="20.625" style="66" customWidth="1"/>
    <col min="9735" max="9735" width="1.25" style="66" customWidth="1"/>
    <col min="9736" max="9736" width="16.625" style="66" customWidth="1"/>
    <col min="9737" max="9737" width="5.375" style="66" customWidth="1"/>
    <col min="9738" max="9984" width="9" style="66"/>
    <col min="9985" max="9985" width="3.625" style="66" customWidth="1"/>
    <col min="9986" max="9986" width="20.625" style="66" customWidth="1"/>
    <col min="9987" max="9987" width="1.25" style="66" customWidth="1"/>
    <col min="9988" max="9988" width="16.625" style="66" customWidth="1"/>
    <col min="9989" max="9989" width="3.625" style="66" customWidth="1"/>
    <col min="9990" max="9990" width="20.625" style="66" customWidth="1"/>
    <col min="9991" max="9991" width="1.25" style="66" customWidth="1"/>
    <col min="9992" max="9992" width="16.625" style="66" customWidth="1"/>
    <col min="9993" max="9993" width="5.375" style="66" customWidth="1"/>
    <col min="9994" max="10240" width="9" style="66"/>
    <col min="10241" max="10241" width="3.625" style="66" customWidth="1"/>
    <col min="10242" max="10242" width="20.625" style="66" customWidth="1"/>
    <col min="10243" max="10243" width="1.25" style="66" customWidth="1"/>
    <col min="10244" max="10244" width="16.625" style="66" customWidth="1"/>
    <col min="10245" max="10245" width="3.625" style="66" customWidth="1"/>
    <col min="10246" max="10246" width="20.625" style="66" customWidth="1"/>
    <col min="10247" max="10247" width="1.25" style="66" customWidth="1"/>
    <col min="10248" max="10248" width="16.625" style="66" customWidth="1"/>
    <col min="10249" max="10249" width="5.375" style="66" customWidth="1"/>
    <col min="10250" max="10496" width="9" style="66"/>
    <col min="10497" max="10497" width="3.625" style="66" customWidth="1"/>
    <col min="10498" max="10498" width="20.625" style="66" customWidth="1"/>
    <col min="10499" max="10499" width="1.25" style="66" customWidth="1"/>
    <col min="10500" max="10500" width="16.625" style="66" customWidth="1"/>
    <col min="10501" max="10501" width="3.625" style="66" customWidth="1"/>
    <col min="10502" max="10502" width="20.625" style="66" customWidth="1"/>
    <col min="10503" max="10503" width="1.25" style="66" customWidth="1"/>
    <col min="10504" max="10504" width="16.625" style="66" customWidth="1"/>
    <col min="10505" max="10505" width="5.375" style="66" customWidth="1"/>
    <col min="10506" max="10752" width="9" style="66"/>
    <col min="10753" max="10753" width="3.625" style="66" customWidth="1"/>
    <col min="10754" max="10754" width="20.625" style="66" customWidth="1"/>
    <col min="10755" max="10755" width="1.25" style="66" customWidth="1"/>
    <col min="10756" max="10756" width="16.625" style="66" customWidth="1"/>
    <col min="10757" max="10757" width="3.625" style="66" customWidth="1"/>
    <col min="10758" max="10758" width="20.625" style="66" customWidth="1"/>
    <col min="10759" max="10759" width="1.25" style="66" customWidth="1"/>
    <col min="10760" max="10760" width="16.625" style="66" customWidth="1"/>
    <col min="10761" max="10761" width="5.375" style="66" customWidth="1"/>
    <col min="10762" max="11008" width="9" style="66"/>
    <col min="11009" max="11009" width="3.625" style="66" customWidth="1"/>
    <col min="11010" max="11010" width="20.625" style="66" customWidth="1"/>
    <col min="11011" max="11011" width="1.25" style="66" customWidth="1"/>
    <col min="11012" max="11012" width="16.625" style="66" customWidth="1"/>
    <col min="11013" max="11013" width="3.625" style="66" customWidth="1"/>
    <col min="11014" max="11014" width="20.625" style="66" customWidth="1"/>
    <col min="11015" max="11015" width="1.25" style="66" customWidth="1"/>
    <col min="11016" max="11016" width="16.625" style="66" customWidth="1"/>
    <col min="11017" max="11017" width="5.375" style="66" customWidth="1"/>
    <col min="11018" max="11264" width="9" style="66"/>
    <col min="11265" max="11265" width="3.625" style="66" customWidth="1"/>
    <col min="11266" max="11266" width="20.625" style="66" customWidth="1"/>
    <col min="11267" max="11267" width="1.25" style="66" customWidth="1"/>
    <col min="11268" max="11268" width="16.625" style="66" customWidth="1"/>
    <col min="11269" max="11269" width="3.625" style="66" customWidth="1"/>
    <col min="11270" max="11270" width="20.625" style="66" customWidth="1"/>
    <col min="11271" max="11271" width="1.25" style="66" customWidth="1"/>
    <col min="11272" max="11272" width="16.625" style="66" customWidth="1"/>
    <col min="11273" max="11273" width="5.375" style="66" customWidth="1"/>
    <col min="11274" max="11520" width="9" style="66"/>
    <col min="11521" max="11521" width="3.625" style="66" customWidth="1"/>
    <col min="11522" max="11522" width="20.625" style="66" customWidth="1"/>
    <col min="11523" max="11523" width="1.25" style="66" customWidth="1"/>
    <col min="11524" max="11524" width="16.625" style="66" customWidth="1"/>
    <col min="11525" max="11525" width="3.625" style="66" customWidth="1"/>
    <col min="11526" max="11526" width="20.625" style="66" customWidth="1"/>
    <col min="11527" max="11527" width="1.25" style="66" customWidth="1"/>
    <col min="11528" max="11528" width="16.625" style="66" customWidth="1"/>
    <col min="11529" max="11529" width="5.375" style="66" customWidth="1"/>
    <col min="11530" max="11776" width="9" style="66"/>
    <col min="11777" max="11777" width="3.625" style="66" customWidth="1"/>
    <col min="11778" max="11778" width="20.625" style="66" customWidth="1"/>
    <col min="11779" max="11779" width="1.25" style="66" customWidth="1"/>
    <col min="11780" max="11780" width="16.625" style="66" customWidth="1"/>
    <col min="11781" max="11781" width="3.625" style="66" customWidth="1"/>
    <col min="11782" max="11782" width="20.625" style="66" customWidth="1"/>
    <col min="11783" max="11783" width="1.25" style="66" customWidth="1"/>
    <col min="11784" max="11784" width="16.625" style="66" customWidth="1"/>
    <col min="11785" max="11785" width="5.375" style="66" customWidth="1"/>
    <col min="11786" max="12032" width="9" style="66"/>
    <col min="12033" max="12033" width="3.625" style="66" customWidth="1"/>
    <col min="12034" max="12034" width="20.625" style="66" customWidth="1"/>
    <col min="12035" max="12035" width="1.25" style="66" customWidth="1"/>
    <col min="12036" max="12036" width="16.625" style="66" customWidth="1"/>
    <col min="12037" max="12037" width="3.625" style="66" customWidth="1"/>
    <col min="12038" max="12038" width="20.625" style="66" customWidth="1"/>
    <col min="12039" max="12039" width="1.25" style="66" customWidth="1"/>
    <col min="12040" max="12040" width="16.625" style="66" customWidth="1"/>
    <col min="12041" max="12041" width="5.375" style="66" customWidth="1"/>
    <col min="12042" max="12288" width="9" style="66"/>
    <col min="12289" max="12289" width="3.625" style="66" customWidth="1"/>
    <col min="12290" max="12290" width="20.625" style="66" customWidth="1"/>
    <col min="12291" max="12291" width="1.25" style="66" customWidth="1"/>
    <col min="12292" max="12292" width="16.625" style="66" customWidth="1"/>
    <col min="12293" max="12293" width="3.625" style="66" customWidth="1"/>
    <col min="12294" max="12294" width="20.625" style="66" customWidth="1"/>
    <col min="12295" max="12295" width="1.25" style="66" customWidth="1"/>
    <col min="12296" max="12296" width="16.625" style="66" customWidth="1"/>
    <col min="12297" max="12297" width="5.375" style="66" customWidth="1"/>
    <col min="12298" max="12544" width="9" style="66"/>
    <col min="12545" max="12545" width="3.625" style="66" customWidth="1"/>
    <col min="12546" max="12546" width="20.625" style="66" customWidth="1"/>
    <col min="12547" max="12547" width="1.25" style="66" customWidth="1"/>
    <col min="12548" max="12548" width="16.625" style="66" customWidth="1"/>
    <col min="12549" max="12549" width="3.625" style="66" customWidth="1"/>
    <col min="12550" max="12550" width="20.625" style="66" customWidth="1"/>
    <col min="12551" max="12551" width="1.25" style="66" customWidth="1"/>
    <col min="12552" max="12552" width="16.625" style="66" customWidth="1"/>
    <col min="12553" max="12553" width="5.375" style="66" customWidth="1"/>
    <col min="12554" max="12800" width="9" style="66"/>
    <col min="12801" max="12801" width="3.625" style="66" customWidth="1"/>
    <col min="12802" max="12802" width="20.625" style="66" customWidth="1"/>
    <col min="12803" max="12803" width="1.25" style="66" customWidth="1"/>
    <col min="12804" max="12804" width="16.625" style="66" customWidth="1"/>
    <col min="12805" max="12805" width="3.625" style="66" customWidth="1"/>
    <col min="12806" max="12806" width="20.625" style="66" customWidth="1"/>
    <col min="12807" max="12807" width="1.25" style="66" customWidth="1"/>
    <col min="12808" max="12808" width="16.625" style="66" customWidth="1"/>
    <col min="12809" max="12809" width="5.375" style="66" customWidth="1"/>
    <col min="12810" max="13056" width="9" style="66"/>
    <col min="13057" max="13057" width="3.625" style="66" customWidth="1"/>
    <col min="13058" max="13058" width="20.625" style="66" customWidth="1"/>
    <col min="13059" max="13059" width="1.25" style="66" customWidth="1"/>
    <col min="13060" max="13060" width="16.625" style="66" customWidth="1"/>
    <col min="13061" max="13061" width="3.625" style="66" customWidth="1"/>
    <col min="13062" max="13062" width="20.625" style="66" customWidth="1"/>
    <col min="13063" max="13063" width="1.25" style="66" customWidth="1"/>
    <col min="13064" max="13064" width="16.625" style="66" customWidth="1"/>
    <col min="13065" max="13065" width="5.375" style="66" customWidth="1"/>
    <col min="13066" max="13312" width="9" style="66"/>
    <col min="13313" max="13313" width="3.625" style="66" customWidth="1"/>
    <col min="13314" max="13314" width="20.625" style="66" customWidth="1"/>
    <col min="13315" max="13315" width="1.25" style="66" customWidth="1"/>
    <col min="13316" max="13316" width="16.625" style="66" customWidth="1"/>
    <col min="13317" max="13317" width="3.625" style="66" customWidth="1"/>
    <col min="13318" max="13318" width="20.625" style="66" customWidth="1"/>
    <col min="13319" max="13319" width="1.25" style="66" customWidth="1"/>
    <col min="13320" max="13320" width="16.625" style="66" customWidth="1"/>
    <col min="13321" max="13321" width="5.375" style="66" customWidth="1"/>
    <col min="13322" max="13568" width="9" style="66"/>
    <col min="13569" max="13569" width="3.625" style="66" customWidth="1"/>
    <col min="13570" max="13570" width="20.625" style="66" customWidth="1"/>
    <col min="13571" max="13571" width="1.25" style="66" customWidth="1"/>
    <col min="13572" max="13572" width="16.625" style="66" customWidth="1"/>
    <col min="13573" max="13573" width="3.625" style="66" customWidth="1"/>
    <col min="13574" max="13574" width="20.625" style="66" customWidth="1"/>
    <col min="13575" max="13575" width="1.25" style="66" customWidth="1"/>
    <col min="13576" max="13576" width="16.625" style="66" customWidth="1"/>
    <col min="13577" max="13577" width="5.375" style="66" customWidth="1"/>
    <col min="13578" max="13824" width="9" style="66"/>
    <col min="13825" max="13825" width="3.625" style="66" customWidth="1"/>
    <col min="13826" max="13826" width="20.625" style="66" customWidth="1"/>
    <col min="13827" max="13827" width="1.25" style="66" customWidth="1"/>
    <col min="13828" max="13828" width="16.625" style="66" customWidth="1"/>
    <col min="13829" max="13829" width="3.625" style="66" customWidth="1"/>
    <col min="13830" max="13830" width="20.625" style="66" customWidth="1"/>
    <col min="13831" max="13831" width="1.25" style="66" customWidth="1"/>
    <col min="13832" max="13832" width="16.625" style="66" customWidth="1"/>
    <col min="13833" max="13833" width="5.375" style="66" customWidth="1"/>
    <col min="13834" max="14080" width="9" style="66"/>
    <col min="14081" max="14081" width="3.625" style="66" customWidth="1"/>
    <col min="14082" max="14082" width="20.625" style="66" customWidth="1"/>
    <col min="14083" max="14083" width="1.25" style="66" customWidth="1"/>
    <col min="14084" max="14084" width="16.625" style="66" customWidth="1"/>
    <col min="14085" max="14085" width="3.625" style="66" customWidth="1"/>
    <col min="14086" max="14086" width="20.625" style="66" customWidth="1"/>
    <col min="14087" max="14087" width="1.25" style="66" customWidth="1"/>
    <col min="14088" max="14088" width="16.625" style="66" customWidth="1"/>
    <col min="14089" max="14089" width="5.375" style="66" customWidth="1"/>
    <col min="14090" max="14336" width="9" style="66"/>
    <col min="14337" max="14337" width="3.625" style="66" customWidth="1"/>
    <col min="14338" max="14338" width="20.625" style="66" customWidth="1"/>
    <col min="14339" max="14339" width="1.25" style="66" customWidth="1"/>
    <col min="14340" max="14340" width="16.625" style="66" customWidth="1"/>
    <col min="14341" max="14341" width="3.625" style="66" customWidth="1"/>
    <col min="14342" max="14342" width="20.625" style="66" customWidth="1"/>
    <col min="14343" max="14343" width="1.25" style="66" customWidth="1"/>
    <col min="14344" max="14344" width="16.625" style="66" customWidth="1"/>
    <col min="14345" max="14345" width="5.375" style="66" customWidth="1"/>
    <col min="14346" max="14592" width="9" style="66"/>
    <col min="14593" max="14593" width="3.625" style="66" customWidth="1"/>
    <col min="14594" max="14594" width="20.625" style="66" customWidth="1"/>
    <col min="14595" max="14595" width="1.25" style="66" customWidth="1"/>
    <col min="14596" max="14596" width="16.625" style="66" customWidth="1"/>
    <col min="14597" max="14597" width="3.625" style="66" customWidth="1"/>
    <col min="14598" max="14598" width="20.625" style="66" customWidth="1"/>
    <col min="14599" max="14599" width="1.25" style="66" customWidth="1"/>
    <col min="14600" max="14600" width="16.625" style="66" customWidth="1"/>
    <col min="14601" max="14601" width="5.375" style="66" customWidth="1"/>
    <col min="14602" max="14848" width="9" style="66"/>
    <col min="14849" max="14849" width="3.625" style="66" customWidth="1"/>
    <col min="14850" max="14850" width="20.625" style="66" customWidth="1"/>
    <col min="14851" max="14851" width="1.25" style="66" customWidth="1"/>
    <col min="14852" max="14852" width="16.625" style="66" customWidth="1"/>
    <col min="14853" max="14853" width="3.625" style="66" customWidth="1"/>
    <col min="14854" max="14854" width="20.625" style="66" customWidth="1"/>
    <col min="14855" max="14855" width="1.25" style="66" customWidth="1"/>
    <col min="14856" max="14856" width="16.625" style="66" customWidth="1"/>
    <col min="14857" max="14857" width="5.375" style="66" customWidth="1"/>
    <col min="14858" max="15104" width="9" style="66"/>
    <col min="15105" max="15105" width="3.625" style="66" customWidth="1"/>
    <col min="15106" max="15106" width="20.625" style="66" customWidth="1"/>
    <col min="15107" max="15107" width="1.25" style="66" customWidth="1"/>
    <col min="15108" max="15108" width="16.625" style="66" customWidth="1"/>
    <col min="15109" max="15109" width="3.625" style="66" customWidth="1"/>
    <col min="15110" max="15110" width="20.625" style="66" customWidth="1"/>
    <col min="15111" max="15111" width="1.25" style="66" customWidth="1"/>
    <col min="15112" max="15112" width="16.625" style="66" customWidth="1"/>
    <col min="15113" max="15113" width="5.375" style="66" customWidth="1"/>
    <col min="15114" max="15360" width="9" style="66"/>
    <col min="15361" max="15361" width="3.625" style="66" customWidth="1"/>
    <col min="15362" max="15362" width="20.625" style="66" customWidth="1"/>
    <col min="15363" max="15363" width="1.25" style="66" customWidth="1"/>
    <col min="15364" max="15364" width="16.625" style="66" customWidth="1"/>
    <col min="15365" max="15365" width="3.625" style="66" customWidth="1"/>
    <col min="15366" max="15366" width="20.625" style="66" customWidth="1"/>
    <col min="15367" max="15367" width="1.25" style="66" customWidth="1"/>
    <col min="15368" max="15368" width="16.625" style="66" customWidth="1"/>
    <col min="15369" max="15369" width="5.375" style="66" customWidth="1"/>
    <col min="15370" max="15616" width="9" style="66"/>
    <col min="15617" max="15617" width="3.625" style="66" customWidth="1"/>
    <col min="15618" max="15618" width="20.625" style="66" customWidth="1"/>
    <col min="15619" max="15619" width="1.25" style="66" customWidth="1"/>
    <col min="15620" max="15620" width="16.625" style="66" customWidth="1"/>
    <col min="15621" max="15621" width="3.625" style="66" customWidth="1"/>
    <col min="15622" max="15622" width="20.625" style="66" customWidth="1"/>
    <col min="15623" max="15623" width="1.25" style="66" customWidth="1"/>
    <col min="15624" max="15624" width="16.625" style="66" customWidth="1"/>
    <col min="15625" max="15625" width="5.375" style="66" customWidth="1"/>
    <col min="15626" max="15872" width="9" style="66"/>
    <col min="15873" max="15873" width="3.625" style="66" customWidth="1"/>
    <col min="15874" max="15874" width="20.625" style="66" customWidth="1"/>
    <col min="15875" max="15875" width="1.25" style="66" customWidth="1"/>
    <col min="15876" max="15876" width="16.625" style="66" customWidth="1"/>
    <col min="15877" max="15877" width="3.625" style="66" customWidth="1"/>
    <col min="15878" max="15878" width="20.625" style="66" customWidth="1"/>
    <col min="15879" max="15879" width="1.25" style="66" customWidth="1"/>
    <col min="15880" max="15880" width="16.625" style="66" customWidth="1"/>
    <col min="15881" max="15881" width="5.375" style="66" customWidth="1"/>
    <col min="15882" max="16128" width="9" style="66"/>
    <col min="16129" max="16129" width="3.625" style="66" customWidth="1"/>
    <col min="16130" max="16130" width="20.625" style="66" customWidth="1"/>
    <col min="16131" max="16131" width="1.25" style="66" customWidth="1"/>
    <col min="16132" max="16132" width="16.625" style="66" customWidth="1"/>
    <col min="16133" max="16133" width="3.625" style="66" customWidth="1"/>
    <col min="16134" max="16134" width="20.625" style="66" customWidth="1"/>
    <col min="16135" max="16135" width="1.25" style="66" customWidth="1"/>
    <col min="16136" max="16136" width="16.625" style="66" customWidth="1"/>
    <col min="16137" max="16137" width="5.375" style="66" customWidth="1"/>
    <col min="16138" max="16384" width="9" style="66"/>
  </cols>
  <sheetData>
    <row r="1" spans="1:8" ht="18" customHeight="1" x14ac:dyDescent="0.4">
      <c r="A1" s="234" t="s">
        <v>285</v>
      </c>
      <c r="B1" s="235"/>
      <c r="C1" s="235"/>
      <c r="D1" s="235"/>
      <c r="E1" s="235"/>
      <c r="F1" s="235"/>
      <c r="G1" s="235"/>
      <c r="H1" s="235"/>
    </row>
    <row r="2" spans="1:8" ht="9" customHeight="1" x14ac:dyDescent="0.4"/>
    <row r="3" spans="1:8" s="68" customFormat="1" ht="14.25" x14ac:dyDescent="0.4">
      <c r="A3" s="236" t="s">
        <v>286</v>
      </c>
      <c r="B3" s="236"/>
      <c r="C3" s="236"/>
      <c r="D3" s="236"/>
      <c r="E3" s="236"/>
      <c r="F3" s="236"/>
      <c r="G3" s="236"/>
      <c r="H3" s="236"/>
    </row>
    <row r="4" spans="1:8" s="68" customFormat="1" ht="15" customHeight="1" x14ac:dyDescent="0.4">
      <c r="A4" s="67"/>
      <c r="B4" s="67"/>
      <c r="C4" s="67"/>
      <c r="D4" s="67"/>
      <c r="E4" s="67"/>
      <c r="F4" s="67"/>
      <c r="G4" s="67"/>
      <c r="H4" s="69" t="s">
        <v>287</v>
      </c>
    </row>
    <row r="5" spans="1:8" s="68" customFormat="1" ht="15" customHeight="1" x14ac:dyDescent="0.4">
      <c r="A5" s="237" t="s">
        <v>288</v>
      </c>
      <c r="B5" s="238"/>
      <c r="C5" s="238"/>
      <c r="D5" s="238"/>
      <c r="E5" s="237" t="s">
        <v>289</v>
      </c>
      <c r="F5" s="238"/>
      <c r="G5" s="238"/>
      <c r="H5" s="239"/>
    </row>
    <row r="6" spans="1:8" s="68" customFormat="1" ht="15" customHeight="1" x14ac:dyDescent="0.4">
      <c r="A6" s="72"/>
      <c r="B6" s="70" t="s">
        <v>290</v>
      </c>
      <c r="C6" s="73"/>
      <c r="D6" s="70" t="s">
        <v>291</v>
      </c>
      <c r="E6" s="72"/>
      <c r="F6" s="70" t="s">
        <v>290</v>
      </c>
      <c r="G6" s="73"/>
      <c r="H6" s="71" t="s">
        <v>291</v>
      </c>
    </row>
    <row r="7" spans="1:8" s="68" customFormat="1" ht="15.95" customHeight="1" x14ac:dyDescent="0.4">
      <c r="A7" s="240" t="s">
        <v>292</v>
      </c>
      <c r="B7" s="241"/>
      <c r="C7" s="242"/>
      <c r="D7" s="74"/>
      <c r="E7" s="240" t="s">
        <v>293</v>
      </c>
      <c r="F7" s="241"/>
      <c r="G7" s="242"/>
      <c r="H7" s="75"/>
    </row>
    <row r="8" spans="1:8" s="68" customFormat="1" ht="15.95" customHeight="1" x14ac:dyDescent="0.4">
      <c r="A8" s="76" t="s">
        <v>294</v>
      </c>
      <c r="B8" s="77" t="s">
        <v>295</v>
      </c>
      <c r="C8" s="78"/>
      <c r="D8" s="79">
        <f>SUM(D9)</f>
        <v>77780</v>
      </c>
      <c r="E8" s="76" t="s">
        <v>294</v>
      </c>
      <c r="F8" s="77" t="s">
        <v>296</v>
      </c>
      <c r="G8" s="78"/>
      <c r="H8" s="79">
        <f>SUM(H9)</f>
        <v>1134360</v>
      </c>
    </row>
    <row r="9" spans="1:8" s="68" customFormat="1" ht="15.95" customHeight="1" x14ac:dyDescent="0.4">
      <c r="A9" s="76"/>
      <c r="B9" s="80" t="s">
        <v>297</v>
      </c>
      <c r="C9" s="78"/>
      <c r="D9" s="81">
        <f>+[2]試算表2025!$C$19</f>
        <v>77780</v>
      </c>
      <c r="E9" s="76"/>
      <c r="F9" s="80" t="s">
        <v>298</v>
      </c>
      <c r="G9" s="78"/>
      <c r="H9" s="82">
        <f>+[2]試算表2025!$E$19</f>
        <v>1134360</v>
      </c>
    </row>
    <row r="10" spans="1:8" s="68" customFormat="1" ht="15.95" customHeight="1" x14ac:dyDescent="0.4">
      <c r="A10" s="76" t="s">
        <v>299</v>
      </c>
      <c r="B10" s="77" t="s">
        <v>300</v>
      </c>
      <c r="C10" s="78"/>
      <c r="D10" s="79">
        <f>SUM(D11)</f>
        <v>0</v>
      </c>
      <c r="E10" s="76" t="s">
        <v>299</v>
      </c>
      <c r="F10" s="77" t="s">
        <v>301</v>
      </c>
      <c r="G10" s="78"/>
      <c r="H10" s="79">
        <f>SUM(H11)</f>
        <v>572941</v>
      </c>
    </row>
    <row r="11" spans="1:8" s="68" customFormat="1" ht="15.95" customHeight="1" x14ac:dyDescent="0.4">
      <c r="A11" s="76"/>
      <c r="B11" s="80" t="s">
        <v>302</v>
      </c>
      <c r="C11" s="78"/>
      <c r="D11" s="81">
        <f>+[2]試算表2025!$C$20</f>
        <v>0</v>
      </c>
      <c r="E11" s="76"/>
      <c r="F11" s="80" t="s">
        <v>303</v>
      </c>
      <c r="G11" s="78"/>
      <c r="H11" s="82">
        <f>+[2]試算表2025!$E$20</f>
        <v>572941</v>
      </c>
    </row>
    <row r="12" spans="1:8" s="68" customFormat="1" ht="15.95" customHeight="1" x14ac:dyDescent="0.4">
      <c r="A12" s="76" t="s">
        <v>304</v>
      </c>
      <c r="B12" s="77" t="s">
        <v>305</v>
      </c>
      <c r="C12" s="78"/>
      <c r="D12" s="79">
        <f>SUM(D13)</f>
        <v>200610</v>
      </c>
      <c r="E12" s="76" t="s">
        <v>304</v>
      </c>
      <c r="F12" s="77" t="s">
        <v>306</v>
      </c>
      <c r="G12" s="78"/>
      <c r="H12" s="79">
        <f>SUM(H13)</f>
        <v>0</v>
      </c>
    </row>
    <row r="13" spans="1:8" s="68" customFormat="1" ht="15.95" customHeight="1" x14ac:dyDescent="0.4">
      <c r="A13" s="76"/>
      <c r="B13" s="80" t="s">
        <v>305</v>
      </c>
      <c r="C13" s="78"/>
      <c r="D13" s="81">
        <f>+[2]試算表2025!$C$21</f>
        <v>200610</v>
      </c>
      <c r="E13" s="76"/>
      <c r="F13" s="80" t="s">
        <v>307</v>
      </c>
      <c r="G13" s="78"/>
      <c r="H13" s="82">
        <f>+[2]試算表2025!$E$21</f>
        <v>0</v>
      </c>
    </row>
    <row r="14" spans="1:8" s="68" customFormat="1" ht="15.95" customHeight="1" x14ac:dyDescent="0.4">
      <c r="A14" s="76" t="s">
        <v>308</v>
      </c>
      <c r="B14" s="77" t="s">
        <v>309</v>
      </c>
      <c r="C14" s="78"/>
      <c r="D14" s="79">
        <f>SUM(D15)</f>
        <v>0</v>
      </c>
      <c r="E14" s="76" t="s">
        <v>308</v>
      </c>
      <c r="F14" s="77" t="s">
        <v>310</v>
      </c>
      <c r="G14" s="78"/>
      <c r="H14" s="79">
        <f>SUM(H15)</f>
        <v>250728</v>
      </c>
    </row>
    <row r="15" spans="1:8" s="68" customFormat="1" ht="15.95" customHeight="1" x14ac:dyDescent="0.4">
      <c r="A15" s="76"/>
      <c r="B15" s="80" t="s">
        <v>309</v>
      </c>
      <c r="C15" s="78"/>
      <c r="D15" s="81">
        <f>+[2]試算表2025!$C$22</f>
        <v>0</v>
      </c>
      <c r="E15" s="76"/>
      <c r="F15" s="80" t="s">
        <v>311</v>
      </c>
      <c r="G15" s="78"/>
      <c r="H15" s="82">
        <f>+[2]試算表2025!$E$22</f>
        <v>250728</v>
      </c>
    </row>
    <row r="16" spans="1:8" s="68" customFormat="1" ht="15.95" customHeight="1" x14ac:dyDescent="0.4">
      <c r="A16" s="76"/>
      <c r="B16" s="80" t="s">
        <v>312</v>
      </c>
      <c r="C16" s="78"/>
      <c r="D16" s="82">
        <f>SUM(D8,D10,D12,D14)</f>
        <v>278390</v>
      </c>
      <c r="E16" s="76"/>
      <c r="F16" s="80" t="s">
        <v>313</v>
      </c>
      <c r="G16" s="78"/>
      <c r="H16" s="82">
        <f>SUM(H8,H10,H12,H14)</f>
        <v>1958029</v>
      </c>
    </row>
    <row r="17" spans="1:8" s="68" customFormat="1" ht="15.95" customHeight="1" x14ac:dyDescent="0.4">
      <c r="A17" s="76"/>
      <c r="B17" s="80" t="s">
        <v>314</v>
      </c>
      <c r="C17" s="78"/>
      <c r="D17" s="81">
        <f>H16-D16</f>
        <v>1679639</v>
      </c>
      <c r="E17" s="76"/>
      <c r="F17" s="80"/>
      <c r="G17" s="78"/>
      <c r="H17" s="82"/>
    </row>
    <row r="18" spans="1:8" s="68" customFormat="1" ht="15.95" customHeight="1" x14ac:dyDescent="0.4">
      <c r="A18" s="243" t="s">
        <v>315</v>
      </c>
      <c r="B18" s="244"/>
      <c r="C18" s="245"/>
      <c r="D18" s="81"/>
      <c r="E18" s="243" t="s">
        <v>316</v>
      </c>
      <c r="F18" s="244"/>
      <c r="G18" s="245"/>
      <c r="H18" s="82"/>
    </row>
    <row r="19" spans="1:8" s="68" customFormat="1" ht="15.95" customHeight="1" x14ac:dyDescent="0.4">
      <c r="A19" s="76" t="s">
        <v>317</v>
      </c>
      <c r="B19" s="77" t="s">
        <v>318</v>
      </c>
      <c r="C19" s="78"/>
      <c r="D19" s="79">
        <f>SUM(D20,D24,D39)</f>
        <v>16196340</v>
      </c>
      <c r="E19" s="76" t="s">
        <v>317</v>
      </c>
      <c r="F19" s="77" t="s">
        <v>319</v>
      </c>
      <c r="G19" s="78"/>
      <c r="H19" s="79">
        <f>SUM(H20:H22)</f>
        <v>13692000</v>
      </c>
    </row>
    <row r="20" spans="1:8" s="68" customFormat="1" ht="15.95" customHeight="1" x14ac:dyDescent="0.4">
      <c r="A20" s="76"/>
      <c r="B20" s="80" t="s">
        <v>320</v>
      </c>
      <c r="C20" s="78"/>
      <c r="D20" s="84">
        <f>SUM(D21:D23)</f>
        <v>6563966</v>
      </c>
      <c r="E20" s="76"/>
      <c r="F20" s="80" t="s">
        <v>321</v>
      </c>
      <c r="G20" s="78"/>
      <c r="H20" s="82">
        <f>+[2]試算表2025!$E$23</f>
        <v>12930000</v>
      </c>
    </row>
    <row r="21" spans="1:8" s="68" customFormat="1" ht="15.95" customHeight="1" x14ac:dyDescent="0.4">
      <c r="A21" s="85" t="s">
        <v>322</v>
      </c>
      <c r="B21" s="77" t="s">
        <v>323</v>
      </c>
      <c r="C21" s="78"/>
      <c r="D21" s="81">
        <f>+[2]管理費2025!$O$6+[2]管理費2025!$O$7</f>
        <v>4724932</v>
      </c>
      <c r="E21" s="76"/>
      <c r="F21" s="80" t="s">
        <v>324</v>
      </c>
      <c r="G21" s="78"/>
      <c r="H21" s="82">
        <f>+[2]試算表2025!$E$24</f>
        <v>294000</v>
      </c>
    </row>
    <row r="22" spans="1:8" s="68" customFormat="1" ht="15.95" customHeight="1" x14ac:dyDescent="0.4">
      <c r="A22" s="85" t="s">
        <v>325</v>
      </c>
      <c r="B22" s="77" t="s">
        <v>326</v>
      </c>
      <c r="C22" s="78"/>
      <c r="D22" s="81">
        <f>+[2]管理費2025!$O$8</f>
        <v>442000</v>
      </c>
      <c r="E22" s="76"/>
      <c r="F22" s="80" t="s">
        <v>327</v>
      </c>
      <c r="G22" s="78"/>
      <c r="H22" s="82">
        <f>+[2]試算表2025!$E$25</f>
        <v>468000</v>
      </c>
    </row>
    <row r="23" spans="1:8" s="68" customFormat="1" ht="15.95" customHeight="1" x14ac:dyDescent="0.4">
      <c r="A23" s="85" t="s">
        <v>328</v>
      </c>
      <c r="B23" s="77" t="s">
        <v>329</v>
      </c>
      <c r="C23" s="78"/>
      <c r="D23" s="81">
        <f>+[2]管理費2025!$O$9</f>
        <v>1397034</v>
      </c>
      <c r="E23" s="76"/>
      <c r="F23" s="80"/>
      <c r="G23" s="78"/>
      <c r="H23" s="82"/>
    </row>
    <row r="24" spans="1:8" s="68" customFormat="1" ht="15.95" customHeight="1" x14ac:dyDescent="0.4">
      <c r="A24" s="85"/>
      <c r="B24" s="80" t="s">
        <v>330</v>
      </c>
      <c r="C24" s="78"/>
      <c r="D24" s="84">
        <f>SUM(D25:D38)</f>
        <v>9628874</v>
      </c>
      <c r="E24" s="243" t="s">
        <v>331</v>
      </c>
      <c r="F24" s="244"/>
      <c r="G24" s="245"/>
      <c r="H24" s="82"/>
    </row>
    <row r="25" spans="1:8" s="68" customFormat="1" ht="15.95" customHeight="1" x14ac:dyDescent="0.4">
      <c r="A25" s="85" t="s">
        <v>322</v>
      </c>
      <c r="B25" s="77" t="s">
        <v>332</v>
      </c>
      <c r="C25" s="78"/>
      <c r="D25" s="81">
        <f>+[2]管理費2025!$O$10</f>
        <v>3488400</v>
      </c>
      <c r="E25" s="76" t="s">
        <v>333</v>
      </c>
      <c r="F25" s="77" t="s">
        <v>334</v>
      </c>
      <c r="G25" s="78"/>
      <c r="H25" s="79">
        <f>SUM(H26:H29)</f>
        <v>1193241</v>
      </c>
    </row>
    <row r="26" spans="1:8" s="68" customFormat="1" ht="15.95" customHeight="1" x14ac:dyDescent="0.4">
      <c r="A26" s="85" t="s">
        <v>325</v>
      </c>
      <c r="B26" s="77" t="s">
        <v>335</v>
      </c>
      <c r="C26" s="78"/>
      <c r="D26" s="81">
        <f>+[2]管理費2025!$O$11</f>
        <v>2342589</v>
      </c>
      <c r="E26" s="76"/>
      <c r="F26" s="80" t="s">
        <v>336</v>
      </c>
      <c r="G26" s="78"/>
      <c r="H26" s="82">
        <f>+[2]試算表2025!$E$26</f>
        <v>39062</v>
      </c>
    </row>
    <row r="27" spans="1:8" s="68" customFormat="1" ht="15.95" customHeight="1" x14ac:dyDescent="0.4">
      <c r="A27" s="85" t="s">
        <v>328</v>
      </c>
      <c r="B27" s="77" t="s">
        <v>337</v>
      </c>
      <c r="C27" s="78"/>
      <c r="D27" s="81">
        <f>+[2]管理費2025!$O$12</f>
        <v>945520</v>
      </c>
      <c r="E27" s="76"/>
      <c r="F27" s="80" t="s">
        <v>338</v>
      </c>
      <c r="G27" s="78"/>
      <c r="H27" s="82">
        <f>+[2]試算表2025!$E$27</f>
        <v>0</v>
      </c>
    </row>
    <row r="28" spans="1:8" s="68" customFormat="1" ht="15.95" customHeight="1" x14ac:dyDescent="0.4">
      <c r="A28" s="85" t="s">
        <v>339</v>
      </c>
      <c r="B28" s="77" t="s">
        <v>340</v>
      </c>
      <c r="C28" s="78"/>
      <c r="D28" s="81">
        <f>+[2]管理費2025!$O$13</f>
        <v>187379</v>
      </c>
      <c r="E28" s="76"/>
      <c r="F28" s="80" t="s">
        <v>341</v>
      </c>
      <c r="G28" s="78"/>
      <c r="H28" s="82">
        <f>+[2]試算表2025!$E$28</f>
        <v>1154179</v>
      </c>
    </row>
    <row r="29" spans="1:8" s="68" customFormat="1" ht="15.95" customHeight="1" x14ac:dyDescent="0.4">
      <c r="A29" s="85" t="s">
        <v>342</v>
      </c>
      <c r="B29" s="77" t="s">
        <v>343</v>
      </c>
      <c r="C29" s="78"/>
      <c r="D29" s="81">
        <f>+[2]管理費2025!$O$14</f>
        <v>118105</v>
      </c>
      <c r="E29" s="76"/>
      <c r="F29" s="86"/>
      <c r="G29" s="78"/>
      <c r="H29" s="82"/>
    </row>
    <row r="30" spans="1:8" s="68" customFormat="1" ht="15.95" customHeight="1" x14ac:dyDescent="0.4">
      <c r="A30" s="85" t="s">
        <v>344</v>
      </c>
      <c r="B30" s="77" t="s">
        <v>345</v>
      </c>
      <c r="C30" s="78"/>
      <c r="D30" s="81">
        <f>+[2]管理費2025!$O$15</f>
        <v>83372</v>
      </c>
      <c r="E30" s="76"/>
      <c r="F30" s="80"/>
      <c r="G30" s="78"/>
      <c r="H30" s="82"/>
    </row>
    <row r="31" spans="1:8" s="68" customFormat="1" ht="15.95" customHeight="1" x14ac:dyDescent="0.4">
      <c r="A31" s="85" t="s">
        <v>346</v>
      </c>
      <c r="B31" s="77" t="s">
        <v>347</v>
      </c>
      <c r="C31" s="78"/>
      <c r="D31" s="81">
        <f>+[2]管理費2025!$O$16</f>
        <v>119864</v>
      </c>
      <c r="E31" s="76"/>
      <c r="F31" s="80"/>
      <c r="G31" s="78"/>
      <c r="H31" s="82"/>
    </row>
    <row r="32" spans="1:8" s="68" customFormat="1" ht="15.95" customHeight="1" x14ac:dyDescent="0.4">
      <c r="A32" s="85" t="s">
        <v>348</v>
      </c>
      <c r="B32" s="77" t="s">
        <v>349</v>
      </c>
      <c r="C32" s="78"/>
      <c r="D32" s="81">
        <f>+[2]管理費2025!$O$17</f>
        <v>68670</v>
      </c>
      <c r="E32" s="76"/>
      <c r="F32" s="80"/>
      <c r="G32" s="78"/>
      <c r="H32" s="82"/>
    </row>
    <row r="33" spans="1:8" s="68" customFormat="1" ht="15.95" customHeight="1" x14ac:dyDescent="0.4">
      <c r="A33" s="85" t="s">
        <v>350</v>
      </c>
      <c r="B33" s="77" t="s">
        <v>351</v>
      </c>
      <c r="C33" s="78"/>
      <c r="D33" s="81">
        <f>+[2]管理費2025!$O$18</f>
        <v>823356</v>
      </c>
      <c r="E33" s="76"/>
      <c r="F33" s="80"/>
      <c r="G33" s="78"/>
      <c r="H33" s="82"/>
    </row>
    <row r="34" spans="1:8" s="68" customFormat="1" ht="15.95" customHeight="1" x14ac:dyDescent="0.4">
      <c r="A34" s="85" t="s">
        <v>352</v>
      </c>
      <c r="B34" s="77" t="s">
        <v>353</v>
      </c>
      <c r="C34" s="78"/>
      <c r="D34" s="81">
        <f>+[2]管理費2025!$O$19</f>
        <v>522419</v>
      </c>
      <c r="E34" s="76"/>
      <c r="F34" s="80"/>
      <c r="G34" s="78"/>
      <c r="H34" s="82"/>
    </row>
    <row r="35" spans="1:8" s="68" customFormat="1" ht="15.95" customHeight="1" x14ac:dyDescent="0.4">
      <c r="A35" s="85" t="s">
        <v>354</v>
      </c>
      <c r="B35" s="77" t="s">
        <v>355</v>
      </c>
      <c r="C35" s="78"/>
      <c r="D35" s="81">
        <f>+[2]管理費2025!$O$20</f>
        <v>680433</v>
      </c>
      <c r="E35" s="76"/>
      <c r="F35" s="80"/>
      <c r="G35" s="78"/>
      <c r="H35" s="82"/>
    </row>
    <row r="36" spans="1:8" s="68" customFormat="1" ht="15.95" customHeight="1" x14ac:dyDescent="0.4">
      <c r="A36" s="85" t="s">
        <v>356</v>
      </c>
      <c r="B36" s="77" t="s">
        <v>357</v>
      </c>
      <c r="C36" s="78"/>
      <c r="D36" s="81">
        <f>+[2]管理費2025!$O$23</f>
        <v>8623</v>
      </c>
      <c r="E36" s="76"/>
      <c r="F36" s="80"/>
      <c r="G36" s="78"/>
      <c r="H36" s="82"/>
    </row>
    <row r="37" spans="1:8" s="68" customFormat="1" ht="15.95" customHeight="1" x14ac:dyDescent="0.4">
      <c r="A37" s="85" t="s">
        <v>358</v>
      </c>
      <c r="B37" s="77" t="s">
        <v>359</v>
      </c>
      <c r="C37" s="78"/>
      <c r="D37" s="81">
        <f>+[2]管理費2025!$O$24</f>
        <v>0</v>
      </c>
      <c r="E37" s="76"/>
      <c r="F37" s="80"/>
      <c r="G37" s="78"/>
      <c r="H37" s="82"/>
    </row>
    <row r="38" spans="1:8" s="68" customFormat="1" ht="15.95" customHeight="1" x14ac:dyDescent="0.4">
      <c r="A38" s="85" t="s">
        <v>360</v>
      </c>
      <c r="B38" s="77" t="s">
        <v>361</v>
      </c>
      <c r="C38" s="78"/>
      <c r="D38" s="81">
        <f>+[2]管理費2025!$O$25</f>
        <v>240144</v>
      </c>
      <c r="E38" s="76"/>
      <c r="F38" s="80"/>
      <c r="G38" s="78"/>
      <c r="H38" s="82"/>
    </row>
    <row r="39" spans="1:8" s="68" customFormat="1" ht="15.95" customHeight="1" x14ac:dyDescent="0.4">
      <c r="A39" s="85"/>
      <c r="B39" s="80" t="s">
        <v>362</v>
      </c>
      <c r="C39" s="78"/>
      <c r="D39" s="84">
        <f>SUM(D40)</f>
        <v>3500</v>
      </c>
      <c r="E39" s="76"/>
      <c r="F39" s="80"/>
      <c r="G39" s="78"/>
      <c r="H39" s="82"/>
    </row>
    <row r="40" spans="1:8" s="68" customFormat="1" ht="15.95" customHeight="1" x14ac:dyDescent="0.4">
      <c r="A40" s="85" t="s">
        <v>322</v>
      </c>
      <c r="B40" s="77" t="s">
        <v>363</v>
      </c>
      <c r="C40" s="78"/>
      <c r="D40" s="81">
        <f>+[2]管理費2025!$O$22</f>
        <v>3500</v>
      </c>
      <c r="E40" s="76"/>
      <c r="F40" s="80"/>
      <c r="G40" s="78"/>
      <c r="H40" s="82"/>
    </row>
    <row r="41" spans="1:8" s="68" customFormat="1" ht="15.95" customHeight="1" x14ac:dyDescent="0.4">
      <c r="A41" s="85"/>
      <c r="B41" s="80" t="s">
        <v>364</v>
      </c>
      <c r="C41" s="78"/>
      <c r="D41" s="87">
        <f>D17+H19-D19</f>
        <v>-824701</v>
      </c>
      <c r="E41" s="76"/>
      <c r="F41" s="80"/>
      <c r="G41" s="78"/>
      <c r="H41" s="82"/>
    </row>
    <row r="42" spans="1:8" s="68" customFormat="1" ht="15.95" customHeight="1" x14ac:dyDescent="0.4">
      <c r="A42" s="88"/>
      <c r="B42" s="89" t="s">
        <v>365</v>
      </c>
      <c r="C42" s="83"/>
      <c r="D42" s="81"/>
      <c r="E42" s="76"/>
      <c r="F42" s="80"/>
      <c r="G42" s="78"/>
      <c r="H42" s="82"/>
    </row>
    <row r="43" spans="1:8" s="68" customFormat="1" ht="15.95" customHeight="1" x14ac:dyDescent="0.4">
      <c r="A43" s="85" t="s">
        <v>333</v>
      </c>
      <c r="B43" s="77" t="s">
        <v>366</v>
      </c>
      <c r="C43" s="78"/>
      <c r="D43" s="79">
        <f>SUM(D44)</f>
        <v>88000</v>
      </c>
      <c r="E43" s="76"/>
      <c r="F43" s="80"/>
      <c r="G43" s="78"/>
      <c r="H43" s="82"/>
    </row>
    <row r="44" spans="1:8" s="68" customFormat="1" ht="15.95" customHeight="1" x14ac:dyDescent="0.4">
      <c r="A44" s="85"/>
      <c r="B44" s="80" t="s">
        <v>367</v>
      </c>
      <c r="C44" s="78"/>
      <c r="D44" s="81">
        <f>+[2]管理費2025!$O$29</f>
        <v>88000</v>
      </c>
      <c r="E44" s="76"/>
      <c r="F44" s="80"/>
      <c r="G44" s="78"/>
      <c r="H44" s="82"/>
    </row>
    <row r="45" spans="1:8" s="68" customFormat="1" ht="15.95" customHeight="1" x14ac:dyDescent="0.4">
      <c r="A45" s="85"/>
      <c r="B45" s="80" t="s">
        <v>368</v>
      </c>
      <c r="C45" s="78"/>
      <c r="D45" s="81">
        <f>D41+H25-D43</f>
        <v>280540</v>
      </c>
      <c r="E45" s="76"/>
      <c r="F45" s="80"/>
      <c r="G45" s="78"/>
      <c r="H45" s="82"/>
    </row>
    <row r="46" spans="1:8" s="68" customFormat="1" ht="15.95" customHeight="1" x14ac:dyDescent="0.4">
      <c r="A46" s="85"/>
      <c r="B46" s="86" t="s">
        <v>369</v>
      </c>
      <c r="C46" s="78"/>
      <c r="D46" s="81">
        <f>+D45</f>
        <v>280540</v>
      </c>
      <c r="E46" s="76"/>
      <c r="F46" s="80"/>
      <c r="G46" s="78"/>
      <c r="H46" s="82"/>
    </row>
    <row r="47" spans="1:8" s="68" customFormat="1" ht="15.95" customHeight="1" x14ac:dyDescent="0.4">
      <c r="A47" s="85" t="s">
        <v>370</v>
      </c>
      <c r="B47" s="77" t="s">
        <v>371</v>
      </c>
      <c r="C47" s="78"/>
      <c r="D47" s="79">
        <f>SUM(D48)</f>
        <v>70000</v>
      </c>
      <c r="E47" s="76"/>
      <c r="F47" s="80"/>
      <c r="G47" s="78"/>
      <c r="H47" s="82"/>
    </row>
    <row r="48" spans="1:8" s="68" customFormat="1" ht="15.95" customHeight="1" x14ac:dyDescent="0.4">
      <c r="A48" s="85"/>
      <c r="B48" s="80" t="s">
        <v>372</v>
      </c>
      <c r="C48" s="78"/>
      <c r="D48" s="81">
        <f>+[1]BS!H14</f>
        <v>70000</v>
      </c>
      <c r="E48" s="76"/>
      <c r="F48" s="80"/>
      <c r="G48" s="78"/>
      <c r="H48" s="82"/>
    </row>
    <row r="49" spans="1:8" s="68" customFormat="1" ht="15.95" customHeight="1" thickBot="1" x14ac:dyDescent="0.45">
      <c r="A49" s="85"/>
      <c r="B49" s="86" t="s">
        <v>373</v>
      </c>
      <c r="C49" s="78"/>
      <c r="D49" s="90">
        <f>D45-D47</f>
        <v>210540</v>
      </c>
      <c r="E49" s="76"/>
      <c r="F49" s="80"/>
      <c r="G49" s="78"/>
      <c r="H49" s="82"/>
    </row>
    <row r="50" spans="1:8" s="68" customFormat="1" ht="6" customHeight="1" thickTop="1" x14ac:dyDescent="0.4">
      <c r="A50" s="76"/>
      <c r="B50" s="77"/>
      <c r="C50" s="78"/>
      <c r="D50" s="81"/>
      <c r="E50" s="76"/>
      <c r="F50" s="77"/>
      <c r="G50" s="78"/>
      <c r="H50" s="82"/>
    </row>
    <row r="51" spans="1:8" s="68" customFormat="1" ht="15" customHeight="1" x14ac:dyDescent="0.4">
      <c r="A51" s="72"/>
      <c r="B51" s="70" t="s">
        <v>374</v>
      </c>
      <c r="C51" s="73"/>
      <c r="D51" s="91">
        <f>SUM(D8,D12,D19,D43,D47,D49)</f>
        <v>16843270</v>
      </c>
      <c r="E51" s="72"/>
      <c r="F51" s="70" t="s">
        <v>374</v>
      </c>
      <c r="G51" s="73"/>
      <c r="H51" s="92">
        <f>SUM(H8,H10,H12,H14,H19,H25)</f>
        <v>16843270</v>
      </c>
    </row>
    <row r="52" spans="1:8" s="68" customFormat="1" ht="6" customHeight="1" x14ac:dyDescent="0.4">
      <c r="A52" s="80"/>
      <c r="B52" s="80"/>
      <c r="C52" s="80"/>
      <c r="D52" s="80"/>
      <c r="E52" s="80"/>
      <c r="F52" s="80"/>
      <c r="G52" s="80"/>
      <c r="H52" s="80"/>
    </row>
    <row r="53" spans="1:8" s="68" customFormat="1" ht="15.95" customHeight="1" x14ac:dyDescent="0.4">
      <c r="D53" s="233" t="s">
        <v>375</v>
      </c>
      <c r="E53" s="233"/>
      <c r="F53" s="233"/>
      <c r="G53" s="233"/>
      <c r="H53" s="93">
        <v>276000</v>
      </c>
    </row>
    <row r="54" spans="1:8" s="68" customFormat="1" ht="15.95" customHeight="1" x14ac:dyDescent="0.4">
      <c r="D54" s="233" t="s">
        <v>376</v>
      </c>
      <c r="E54" s="233"/>
      <c r="F54" s="233"/>
      <c r="G54" s="233"/>
      <c r="H54" s="93">
        <v>258000</v>
      </c>
    </row>
    <row r="55" spans="1:8" s="68" customFormat="1" ht="15.95" customHeight="1" x14ac:dyDescent="0.4">
      <c r="D55" s="233" t="s">
        <v>377</v>
      </c>
      <c r="E55" s="233"/>
      <c r="F55" s="233"/>
      <c r="G55" s="233"/>
      <c r="H55" s="93">
        <v>258000</v>
      </c>
    </row>
    <row r="56" spans="1:8" s="68" customFormat="1" ht="18" customHeight="1" x14ac:dyDescent="0.4"/>
  </sheetData>
  <mergeCells count="12">
    <mergeCell ref="D55:G55"/>
    <mergeCell ref="A1:H1"/>
    <mergeCell ref="A3:H3"/>
    <mergeCell ref="A5:D5"/>
    <mergeCell ref="E5:H5"/>
    <mergeCell ref="A7:C7"/>
    <mergeCell ref="E7:G7"/>
    <mergeCell ref="A18:C18"/>
    <mergeCell ref="E18:G18"/>
    <mergeCell ref="E24:G24"/>
    <mergeCell ref="D53:G53"/>
    <mergeCell ref="D54:G54"/>
  </mergeCells>
  <phoneticPr fontId="1"/>
  <pageMargins left="0.82677165354330717" right="0.51181102362204722" top="0.39370078740157483" bottom="7.874015748031496E-2" header="0" footer="0"/>
  <pageSetup paperSize="9" scale="95" orientation="portrait" r:id="rId1"/>
  <headerFooter alignWithMargins="0">
    <oddFooter>&amp;C- 11 -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8DD34-5E97-444B-AC7C-AB698D7FC548}">
  <dimension ref="A1:S122"/>
  <sheetViews>
    <sheetView topLeftCell="A7" workbookViewId="0">
      <selection activeCell="I36" sqref="I36"/>
    </sheetView>
  </sheetViews>
  <sheetFormatPr defaultRowHeight="14.25" x14ac:dyDescent="0.4"/>
  <cols>
    <col min="1" max="1" width="4.625" style="12" customWidth="1"/>
    <col min="2" max="2" width="4" style="12" customWidth="1"/>
    <col min="3" max="3" width="3.625" style="12" customWidth="1"/>
    <col min="4" max="4" width="11.625" style="12" customWidth="1"/>
    <col min="5" max="5" width="14.625" style="47" customWidth="1"/>
    <col min="6" max="6" width="10.625" style="12" customWidth="1"/>
    <col min="7" max="7" width="11.625" style="12" customWidth="1"/>
    <col min="8" max="8" width="14.625" style="12" customWidth="1"/>
    <col min="9" max="9" width="11.5" style="12" customWidth="1"/>
    <col min="10" max="10" width="2.125" style="12" customWidth="1"/>
    <col min="11" max="16384" width="9" style="12"/>
  </cols>
  <sheetData>
    <row r="1" spans="1:19" ht="30" customHeight="1" x14ac:dyDescent="0.4">
      <c r="D1" s="248" t="s">
        <v>467</v>
      </c>
      <c r="E1" s="248"/>
      <c r="F1" s="248"/>
      <c r="G1" s="248"/>
      <c r="H1" s="248"/>
      <c r="I1" s="47"/>
      <c r="J1" s="47"/>
      <c r="K1" s="47"/>
      <c r="L1" s="47"/>
      <c r="M1" s="47"/>
      <c r="N1" s="47"/>
      <c r="O1" s="47"/>
      <c r="P1" s="47"/>
      <c r="Q1" s="47"/>
      <c r="R1" s="47"/>
      <c r="S1" s="47"/>
    </row>
    <row r="2" spans="1:19" ht="18.75" customHeight="1" x14ac:dyDescent="0.4">
      <c r="E2" s="54"/>
      <c r="F2" s="47"/>
      <c r="G2" s="47"/>
      <c r="H2" s="47"/>
      <c r="I2" s="47"/>
      <c r="J2" s="47"/>
      <c r="K2" s="47"/>
      <c r="L2" s="47"/>
      <c r="M2" s="47"/>
      <c r="N2" s="47"/>
      <c r="O2" s="47"/>
      <c r="P2" s="47"/>
      <c r="Q2" s="47"/>
      <c r="R2" s="47"/>
      <c r="S2" s="47"/>
    </row>
    <row r="3" spans="1:19" ht="24.95" customHeight="1" x14ac:dyDescent="0.4">
      <c r="D3" s="249" t="s">
        <v>468</v>
      </c>
      <c r="E3" s="249"/>
      <c r="F3" s="249"/>
      <c r="G3" s="249"/>
      <c r="H3" s="249"/>
      <c r="I3" s="47"/>
      <c r="J3" s="47"/>
      <c r="K3" s="47"/>
      <c r="L3" s="47"/>
      <c r="M3" s="47"/>
      <c r="N3" s="47"/>
      <c r="O3" s="47"/>
      <c r="P3" s="47"/>
      <c r="Q3" s="47"/>
      <c r="R3" s="47"/>
      <c r="S3" s="47"/>
    </row>
    <row r="4" spans="1:19" ht="24.95" customHeight="1" x14ac:dyDescent="0.4">
      <c r="D4" s="249" t="s">
        <v>469</v>
      </c>
      <c r="E4" s="249"/>
      <c r="F4" s="249"/>
      <c r="G4" s="249"/>
      <c r="H4" s="249"/>
      <c r="I4" s="47"/>
      <c r="J4" s="47"/>
      <c r="K4" s="47"/>
      <c r="L4" s="47"/>
      <c r="M4" s="47"/>
      <c r="N4" s="47"/>
      <c r="O4" s="47"/>
      <c r="P4" s="47"/>
      <c r="Q4" s="47"/>
      <c r="R4" s="47"/>
      <c r="S4" s="47"/>
    </row>
    <row r="5" spans="1:19" ht="20.25" customHeight="1" x14ac:dyDescent="0.4">
      <c r="E5" s="54"/>
      <c r="F5" s="47"/>
      <c r="G5" s="47"/>
      <c r="H5" s="47"/>
      <c r="I5" s="47"/>
      <c r="J5" s="47"/>
      <c r="K5" s="47"/>
      <c r="L5" s="47"/>
      <c r="M5" s="47"/>
      <c r="N5" s="47"/>
      <c r="O5" s="47"/>
      <c r="P5" s="47"/>
      <c r="Q5" s="47"/>
      <c r="R5" s="47"/>
      <c r="S5" s="47"/>
    </row>
    <row r="6" spans="1:19" ht="24.95" customHeight="1" x14ac:dyDescent="0.4">
      <c r="A6" s="144" t="s">
        <v>196</v>
      </c>
      <c r="C6" s="145" t="s">
        <v>470</v>
      </c>
      <c r="F6" s="47"/>
      <c r="G6" s="47"/>
      <c r="H6" s="47"/>
      <c r="I6" s="47"/>
      <c r="J6" s="47"/>
      <c r="K6" s="47"/>
      <c r="L6" s="47"/>
      <c r="M6" s="47"/>
      <c r="N6" s="47"/>
      <c r="O6" s="47"/>
      <c r="P6" s="47"/>
      <c r="Q6" s="47"/>
      <c r="R6" s="47"/>
      <c r="S6" s="47"/>
    </row>
    <row r="7" spans="1:19" ht="14.25" customHeight="1" x14ac:dyDescent="0.4">
      <c r="E7" s="54"/>
      <c r="F7" s="47"/>
      <c r="G7" s="47"/>
      <c r="H7" s="47"/>
      <c r="I7" s="47"/>
      <c r="J7" s="47"/>
      <c r="K7" s="47"/>
      <c r="L7" s="47"/>
      <c r="M7" s="47"/>
      <c r="N7" s="47"/>
      <c r="O7" s="47"/>
      <c r="P7" s="47"/>
      <c r="Q7" s="47"/>
      <c r="R7" s="47"/>
      <c r="S7" s="47"/>
    </row>
    <row r="8" spans="1:19" ht="24.95" customHeight="1" x14ac:dyDescent="0.4">
      <c r="E8" s="250" t="s">
        <v>471</v>
      </c>
      <c r="F8" s="250"/>
      <c r="G8" s="251">
        <v>210540</v>
      </c>
      <c r="H8" s="251"/>
      <c r="I8" s="47"/>
      <c r="J8" s="47"/>
      <c r="K8" s="47"/>
      <c r="L8" s="47"/>
      <c r="M8" s="47"/>
      <c r="N8" s="47"/>
      <c r="O8" s="47"/>
      <c r="P8" s="47"/>
      <c r="Q8" s="47"/>
      <c r="R8" s="47"/>
      <c r="S8" s="47"/>
    </row>
    <row r="9" spans="1:19" ht="24.95" customHeight="1" x14ac:dyDescent="0.4">
      <c r="E9" s="246" t="s">
        <v>472</v>
      </c>
      <c r="F9" s="246"/>
      <c r="G9" s="247">
        <v>4661969</v>
      </c>
      <c r="H9" s="247"/>
      <c r="I9" s="47"/>
      <c r="J9" s="47"/>
      <c r="K9" s="47"/>
      <c r="L9" s="47"/>
      <c r="M9" s="47"/>
      <c r="N9" s="47"/>
      <c r="O9" s="47"/>
      <c r="P9" s="47"/>
      <c r="Q9" s="47"/>
      <c r="R9" s="47"/>
      <c r="S9" s="47"/>
    </row>
    <row r="10" spans="1:19" ht="24.95" customHeight="1" x14ac:dyDescent="0.4">
      <c r="E10" s="147" t="s">
        <v>473</v>
      </c>
      <c r="G10" s="253">
        <f>+G9+G8</f>
        <v>4872509</v>
      </c>
      <c r="H10" s="253"/>
      <c r="I10" s="47"/>
      <c r="J10" s="47"/>
      <c r="K10" s="47"/>
      <c r="L10" s="47"/>
      <c r="M10" s="47"/>
      <c r="N10" s="47"/>
      <c r="O10" s="47"/>
      <c r="P10" s="47"/>
      <c r="Q10" s="47"/>
      <c r="R10" s="47"/>
      <c r="S10" s="47"/>
    </row>
    <row r="11" spans="1:19" ht="15" customHeight="1" x14ac:dyDescent="0.4">
      <c r="E11" s="54"/>
      <c r="F11" s="47"/>
      <c r="G11" s="47"/>
      <c r="H11" s="47"/>
      <c r="I11" s="47"/>
      <c r="J11" s="47"/>
      <c r="K11" s="47"/>
      <c r="L11" s="47"/>
      <c r="M11" s="47"/>
      <c r="N11" s="47"/>
      <c r="O11" s="47"/>
      <c r="P11" s="47"/>
      <c r="Q11" s="47"/>
      <c r="R11" s="47"/>
      <c r="S11" s="47"/>
    </row>
    <row r="12" spans="1:19" ht="24.95" customHeight="1" x14ac:dyDescent="0.4">
      <c r="A12" s="144" t="s">
        <v>234</v>
      </c>
      <c r="C12" s="145" t="s">
        <v>474</v>
      </c>
      <c r="F12" s="47"/>
      <c r="G12" s="47"/>
      <c r="H12" s="47"/>
      <c r="I12" s="47"/>
      <c r="J12" s="47"/>
      <c r="K12" s="47"/>
      <c r="L12" s="47"/>
      <c r="M12" s="47"/>
      <c r="N12" s="47"/>
      <c r="O12" s="47"/>
      <c r="P12" s="47"/>
      <c r="Q12" s="47"/>
      <c r="R12" s="47"/>
      <c r="S12" s="47"/>
    </row>
    <row r="13" spans="1:19" ht="14.25" customHeight="1" x14ac:dyDescent="0.4">
      <c r="E13" s="54"/>
      <c r="F13" s="47"/>
      <c r="G13" s="47"/>
      <c r="H13" s="47"/>
      <c r="I13" s="47"/>
      <c r="J13" s="47"/>
      <c r="K13" s="47"/>
      <c r="L13" s="47"/>
      <c r="M13" s="47"/>
      <c r="N13" s="47"/>
      <c r="O13" s="47"/>
      <c r="P13" s="47"/>
      <c r="Q13" s="47"/>
      <c r="R13" s="47"/>
      <c r="S13" s="47"/>
    </row>
    <row r="14" spans="1:19" ht="24.95" customHeight="1" x14ac:dyDescent="0.4">
      <c r="E14" s="54" t="s">
        <v>471</v>
      </c>
      <c r="G14" s="251">
        <v>30000</v>
      </c>
      <c r="H14" s="251"/>
      <c r="I14" s="47"/>
      <c r="J14" s="47"/>
      <c r="K14" s="47"/>
      <c r="L14" s="47"/>
      <c r="M14" s="47"/>
      <c r="N14" s="47"/>
      <c r="O14" s="47"/>
      <c r="P14" s="47"/>
      <c r="Q14" s="47"/>
      <c r="R14" s="47"/>
      <c r="S14" s="47"/>
    </row>
    <row r="15" spans="1:19" ht="24.95" customHeight="1" x14ac:dyDescent="0.4">
      <c r="E15" s="146" t="s">
        <v>472</v>
      </c>
      <c r="F15" s="148"/>
      <c r="G15" s="247">
        <v>100000</v>
      </c>
      <c r="H15" s="247"/>
      <c r="I15" s="47"/>
      <c r="J15" s="47"/>
      <c r="K15" s="47"/>
      <c r="L15" s="47"/>
      <c r="M15" s="47"/>
      <c r="N15" s="47"/>
      <c r="O15" s="47"/>
      <c r="P15" s="47"/>
      <c r="Q15" s="47"/>
      <c r="R15" s="47"/>
      <c r="S15" s="47"/>
    </row>
    <row r="16" spans="1:19" ht="24.95" customHeight="1" x14ac:dyDescent="0.4">
      <c r="E16" s="147" t="s">
        <v>473</v>
      </c>
      <c r="G16" s="253">
        <f>+G15+G14</f>
        <v>130000</v>
      </c>
      <c r="H16" s="253"/>
      <c r="I16" s="47"/>
      <c r="J16" s="47"/>
      <c r="K16" s="47"/>
      <c r="L16" s="47"/>
      <c r="M16" s="47"/>
      <c r="N16" s="47"/>
      <c r="O16" s="47"/>
      <c r="P16" s="47"/>
      <c r="Q16" s="47"/>
      <c r="R16" s="47"/>
      <c r="S16" s="47"/>
    </row>
    <row r="17" spans="1:19" ht="15" customHeight="1" x14ac:dyDescent="0.4">
      <c r="E17" s="43" t="s">
        <v>475</v>
      </c>
      <c r="F17" s="43"/>
      <c r="G17" s="149"/>
      <c r="H17" s="150"/>
      <c r="I17" s="47"/>
      <c r="J17" s="47"/>
      <c r="K17" s="47"/>
      <c r="L17" s="47"/>
      <c r="M17" s="47"/>
      <c r="N17" s="47"/>
      <c r="O17" s="47"/>
      <c r="P17" s="47"/>
      <c r="Q17" s="47"/>
      <c r="R17" s="47"/>
      <c r="S17" s="47"/>
    </row>
    <row r="18" spans="1:19" ht="24.95" customHeight="1" x14ac:dyDescent="0.4">
      <c r="A18" s="144" t="s">
        <v>476</v>
      </c>
      <c r="C18" s="151" t="s">
        <v>477</v>
      </c>
      <c r="E18" s="12"/>
      <c r="G18" s="251">
        <f>+G10-G16</f>
        <v>4742509</v>
      </c>
      <c r="H18" s="254"/>
      <c r="I18" s="47"/>
      <c r="J18" s="47"/>
      <c r="K18" s="47"/>
      <c r="L18" s="47"/>
      <c r="M18" s="47"/>
      <c r="N18" s="47"/>
      <c r="O18" s="47"/>
      <c r="P18" s="47"/>
      <c r="Q18" s="47"/>
      <c r="R18" s="47"/>
      <c r="S18" s="47"/>
    </row>
    <row r="19" spans="1:19" ht="20.25" customHeight="1" x14ac:dyDescent="0.4">
      <c r="E19" s="54"/>
      <c r="F19" s="47"/>
      <c r="G19" s="47"/>
      <c r="H19" s="47"/>
      <c r="I19" s="47"/>
      <c r="J19" s="47"/>
      <c r="K19" s="47"/>
      <c r="L19" s="47"/>
      <c r="M19" s="47"/>
      <c r="N19" s="47"/>
      <c r="O19" s="47"/>
      <c r="P19" s="47"/>
      <c r="Q19" s="47"/>
      <c r="R19" s="47"/>
      <c r="S19" s="47"/>
    </row>
    <row r="20" spans="1:19" ht="21" customHeight="1" x14ac:dyDescent="0.4">
      <c r="C20" s="54" t="s">
        <v>478</v>
      </c>
      <c r="E20" s="54"/>
      <c r="F20" s="47"/>
      <c r="G20" s="47"/>
      <c r="H20" s="47"/>
      <c r="I20" s="47"/>
      <c r="J20" s="47"/>
      <c r="K20" s="47"/>
      <c r="L20" s="47"/>
      <c r="M20" s="47"/>
      <c r="N20" s="47"/>
      <c r="O20" s="47"/>
      <c r="P20" s="47"/>
      <c r="Q20" s="47"/>
      <c r="R20" s="47"/>
      <c r="S20" s="47"/>
    </row>
    <row r="21" spans="1:19" ht="21" customHeight="1" x14ac:dyDescent="0.4">
      <c r="C21" s="54" t="s">
        <v>479</v>
      </c>
      <c r="F21" s="47"/>
      <c r="G21" s="47"/>
      <c r="H21" s="47"/>
      <c r="I21" s="47"/>
      <c r="J21" s="47"/>
      <c r="K21" s="47"/>
      <c r="L21" s="47"/>
      <c r="M21" s="47"/>
      <c r="N21" s="47"/>
      <c r="O21" s="47"/>
      <c r="P21" s="47"/>
      <c r="Q21" s="47"/>
      <c r="R21" s="47"/>
      <c r="S21" s="47"/>
    </row>
    <row r="22" spans="1:19" ht="24.95" customHeight="1" x14ac:dyDescent="0.4">
      <c r="E22" s="54"/>
      <c r="F22" s="47"/>
      <c r="G22" s="47"/>
      <c r="H22" s="47"/>
      <c r="I22" s="47"/>
      <c r="J22" s="47"/>
      <c r="K22" s="47"/>
      <c r="L22" s="47"/>
      <c r="M22" s="47"/>
      <c r="N22" s="47"/>
      <c r="O22" s="47"/>
      <c r="P22" s="47"/>
      <c r="Q22" s="47"/>
      <c r="R22" s="47"/>
      <c r="S22" s="47"/>
    </row>
    <row r="23" spans="1:19" ht="24.95" customHeight="1" x14ac:dyDescent="0.4">
      <c r="D23" s="54" t="s">
        <v>480</v>
      </c>
      <c r="E23" s="12"/>
      <c r="F23" s="47"/>
      <c r="G23" s="47"/>
      <c r="H23" s="47"/>
      <c r="I23" s="47"/>
      <c r="J23" s="47"/>
      <c r="K23" s="47"/>
      <c r="L23" s="47"/>
      <c r="M23" s="47"/>
      <c r="N23" s="47"/>
      <c r="O23" s="47"/>
      <c r="P23" s="47"/>
      <c r="Q23" s="47"/>
      <c r="R23" s="47"/>
      <c r="S23" s="47"/>
    </row>
    <row r="24" spans="1:19" ht="24.95" customHeight="1" x14ac:dyDescent="0.4">
      <c r="E24" s="54"/>
      <c r="F24" s="47"/>
      <c r="G24" s="47"/>
      <c r="H24" s="47"/>
      <c r="I24" s="47"/>
      <c r="J24" s="47"/>
      <c r="K24" s="47"/>
      <c r="L24" s="47"/>
      <c r="M24" s="47"/>
      <c r="N24" s="47"/>
      <c r="O24" s="47"/>
      <c r="P24" s="47"/>
      <c r="Q24" s="47"/>
      <c r="R24" s="47"/>
      <c r="S24" s="47"/>
    </row>
    <row r="25" spans="1:19" ht="24.95" customHeight="1" x14ac:dyDescent="0.4">
      <c r="D25" s="54" t="s">
        <v>277</v>
      </c>
      <c r="E25" s="12"/>
      <c r="F25" s="47"/>
      <c r="G25" s="47"/>
      <c r="H25" s="47"/>
      <c r="I25" s="47"/>
      <c r="J25" s="47"/>
      <c r="K25" s="47"/>
      <c r="L25" s="47"/>
      <c r="M25" s="47"/>
      <c r="N25" s="47"/>
      <c r="O25" s="47"/>
      <c r="P25" s="47"/>
      <c r="Q25" s="47"/>
      <c r="R25" s="47"/>
      <c r="S25" s="47"/>
    </row>
    <row r="26" spans="1:19" ht="24.95" customHeight="1" x14ac:dyDescent="0.4">
      <c r="D26" s="147" t="s">
        <v>481</v>
      </c>
      <c r="E26" s="42" t="s">
        <v>482</v>
      </c>
      <c r="F26" s="47"/>
      <c r="G26" s="63" t="s">
        <v>483</v>
      </c>
      <c r="H26" s="40" t="s">
        <v>484</v>
      </c>
      <c r="I26" s="47"/>
      <c r="J26" s="47"/>
      <c r="K26" s="47"/>
      <c r="L26" s="47"/>
      <c r="M26" s="47"/>
      <c r="N26" s="47"/>
      <c r="O26" s="47"/>
      <c r="P26" s="47"/>
      <c r="Q26" s="47"/>
      <c r="R26" s="47"/>
      <c r="S26" s="47"/>
    </row>
    <row r="27" spans="1:19" ht="24.95" customHeight="1" x14ac:dyDescent="0.4">
      <c r="D27" s="147" t="s">
        <v>483</v>
      </c>
      <c r="E27" s="42" t="s">
        <v>485</v>
      </c>
      <c r="F27" s="47"/>
      <c r="G27" s="143" t="s">
        <v>486</v>
      </c>
      <c r="H27" s="40" t="s">
        <v>487</v>
      </c>
      <c r="I27" s="47"/>
      <c r="J27" s="47"/>
      <c r="K27" s="47"/>
      <c r="L27" s="47"/>
      <c r="M27" s="47"/>
      <c r="N27" s="47"/>
      <c r="O27" s="47"/>
      <c r="P27" s="47"/>
      <c r="Q27" s="47"/>
      <c r="R27" s="47"/>
      <c r="S27" s="47"/>
    </row>
    <row r="28" spans="1:19" ht="24.95" customHeight="1" x14ac:dyDescent="0.4">
      <c r="D28" s="143" t="s">
        <v>486</v>
      </c>
      <c r="E28" s="42" t="s">
        <v>488</v>
      </c>
      <c r="F28" s="47"/>
      <c r="G28" s="143" t="s">
        <v>486</v>
      </c>
      <c r="H28" s="40" t="s">
        <v>489</v>
      </c>
      <c r="I28" s="47"/>
      <c r="J28" s="47"/>
      <c r="K28" s="47"/>
      <c r="L28" s="47"/>
      <c r="M28" s="47"/>
      <c r="N28" s="47"/>
      <c r="O28" s="47"/>
      <c r="P28" s="47"/>
      <c r="Q28" s="47"/>
      <c r="R28" s="47"/>
      <c r="S28" s="47"/>
    </row>
    <row r="29" spans="1:19" ht="24.95" customHeight="1" x14ac:dyDescent="0.4">
      <c r="D29" s="143" t="s">
        <v>486</v>
      </c>
      <c r="E29" s="42" t="s">
        <v>490</v>
      </c>
      <c r="F29" s="47"/>
      <c r="G29" s="143" t="s">
        <v>486</v>
      </c>
      <c r="H29" s="40" t="s">
        <v>491</v>
      </c>
      <c r="I29" s="47"/>
      <c r="J29" s="47"/>
      <c r="K29" s="47"/>
      <c r="L29" s="47"/>
      <c r="M29" s="47"/>
      <c r="N29" s="47"/>
      <c r="O29" s="47"/>
      <c r="P29" s="47"/>
      <c r="Q29" s="47"/>
      <c r="R29" s="47"/>
      <c r="S29" s="47"/>
    </row>
    <row r="30" spans="1:19" ht="24.95" customHeight="1" x14ac:dyDescent="0.4">
      <c r="D30" s="143" t="s">
        <v>486</v>
      </c>
      <c r="E30" s="42" t="s">
        <v>492</v>
      </c>
      <c r="F30" s="47"/>
      <c r="G30" s="143" t="s">
        <v>486</v>
      </c>
      <c r="H30" s="40" t="s">
        <v>493</v>
      </c>
      <c r="I30" s="47"/>
      <c r="J30" s="47"/>
      <c r="K30" s="47"/>
      <c r="L30" s="47"/>
      <c r="M30" s="47"/>
      <c r="N30" s="47"/>
      <c r="O30" s="47"/>
      <c r="P30" s="47"/>
      <c r="Q30" s="47"/>
      <c r="R30" s="47"/>
      <c r="S30" s="47"/>
    </row>
    <row r="31" spans="1:19" ht="24.95" customHeight="1" x14ac:dyDescent="0.4">
      <c r="D31" s="143" t="s">
        <v>486</v>
      </c>
      <c r="E31" s="42" t="s">
        <v>494</v>
      </c>
      <c r="F31" s="47"/>
      <c r="G31" s="143" t="s">
        <v>486</v>
      </c>
      <c r="H31" s="40" t="s">
        <v>495</v>
      </c>
      <c r="I31" s="47"/>
      <c r="J31" s="47"/>
      <c r="K31" s="47"/>
      <c r="L31" s="47"/>
      <c r="M31" s="47"/>
      <c r="N31" s="47"/>
      <c r="O31" s="47"/>
      <c r="P31" s="47"/>
      <c r="Q31" s="47"/>
      <c r="R31" s="47"/>
      <c r="S31" s="47"/>
    </row>
    <row r="32" spans="1:19" ht="24.95" customHeight="1" x14ac:dyDescent="0.4">
      <c r="D32" s="143" t="s">
        <v>486</v>
      </c>
      <c r="E32" s="42" t="s">
        <v>496</v>
      </c>
      <c r="F32" s="47"/>
      <c r="G32" s="47"/>
      <c r="H32" s="40"/>
      <c r="I32" s="47"/>
      <c r="J32" s="47"/>
      <c r="K32" s="47"/>
      <c r="L32" s="47"/>
      <c r="M32" s="47"/>
      <c r="N32" s="47"/>
      <c r="O32" s="47"/>
      <c r="P32" s="47"/>
      <c r="Q32" s="47"/>
      <c r="R32" s="47"/>
      <c r="S32" s="47"/>
    </row>
    <row r="33" spans="2:19" ht="30" customHeight="1" x14ac:dyDescent="0.4">
      <c r="E33" s="54"/>
      <c r="F33" s="47"/>
      <c r="G33" s="47"/>
      <c r="H33" s="47"/>
      <c r="I33" s="47"/>
      <c r="J33" s="47"/>
      <c r="K33" s="47"/>
      <c r="L33" s="47"/>
      <c r="M33" s="47"/>
      <c r="N33" s="47"/>
      <c r="O33" s="47"/>
      <c r="P33" s="47"/>
      <c r="Q33" s="47"/>
      <c r="R33" s="47"/>
      <c r="S33" s="47"/>
    </row>
    <row r="34" spans="2:19" ht="30" customHeight="1" x14ac:dyDescent="0.4">
      <c r="D34" s="248" t="s">
        <v>497</v>
      </c>
      <c r="E34" s="248"/>
      <c r="F34" s="248"/>
      <c r="G34" s="248"/>
      <c r="H34" s="248"/>
      <c r="I34" s="47"/>
      <c r="J34" s="47"/>
      <c r="K34" s="47"/>
      <c r="L34" s="47"/>
      <c r="M34" s="47"/>
      <c r="N34" s="47"/>
      <c r="O34" s="47"/>
      <c r="P34" s="47"/>
      <c r="Q34" s="47"/>
      <c r="R34" s="47"/>
      <c r="S34" s="47"/>
    </row>
    <row r="35" spans="2:19" ht="21" customHeight="1" x14ac:dyDescent="0.4">
      <c r="E35" s="54"/>
      <c r="F35" s="47"/>
      <c r="G35" s="47"/>
      <c r="H35" s="47"/>
      <c r="I35" s="47"/>
      <c r="J35" s="47"/>
      <c r="K35" s="47"/>
      <c r="L35" s="47"/>
      <c r="M35" s="47"/>
      <c r="N35" s="47"/>
      <c r="O35" s="47"/>
      <c r="P35" s="47"/>
      <c r="Q35" s="47"/>
      <c r="R35" s="47"/>
      <c r="S35" s="47"/>
    </row>
    <row r="36" spans="2:19" ht="21" customHeight="1" x14ac:dyDescent="0.4">
      <c r="E36" s="54"/>
      <c r="F36" s="47"/>
      <c r="G36" s="47"/>
      <c r="H36" s="47"/>
      <c r="I36" s="47"/>
      <c r="J36" s="47"/>
      <c r="K36" s="47"/>
      <c r="L36" s="47"/>
      <c r="M36" s="47"/>
      <c r="N36" s="47"/>
      <c r="O36" s="47"/>
      <c r="P36" s="47"/>
      <c r="Q36" s="47"/>
      <c r="R36" s="47"/>
      <c r="S36" s="47"/>
    </row>
    <row r="37" spans="2:19" ht="21" customHeight="1" x14ac:dyDescent="0.4">
      <c r="C37" s="54" t="s">
        <v>498</v>
      </c>
      <c r="E37" s="12"/>
      <c r="F37" s="47"/>
      <c r="G37" s="47"/>
      <c r="H37" s="47"/>
      <c r="I37" s="47"/>
      <c r="J37" s="47"/>
      <c r="K37" s="47"/>
      <c r="L37" s="47"/>
      <c r="M37" s="47"/>
      <c r="N37" s="47"/>
      <c r="O37" s="47"/>
      <c r="P37" s="47"/>
      <c r="Q37" s="47"/>
      <c r="R37" s="47"/>
      <c r="S37" s="47"/>
    </row>
    <row r="38" spans="2:19" ht="21" customHeight="1" x14ac:dyDescent="0.4">
      <c r="C38" s="54" t="s">
        <v>499</v>
      </c>
      <c r="E38" s="12"/>
      <c r="F38" s="47"/>
      <c r="G38" s="47"/>
      <c r="H38" s="47"/>
      <c r="I38" s="47"/>
      <c r="J38" s="47"/>
      <c r="K38" s="47"/>
      <c r="L38" s="47"/>
      <c r="M38" s="47"/>
      <c r="N38" s="47"/>
      <c r="O38" s="47"/>
      <c r="P38" s="47"/>
      <c r="Q38" s="47"/>
      <c r="R38" s="47"/>
      <c r="S38" s="47"/>
    </row>
    <row r="39" spans="2:19" ht="21" customHeight="1" x14ac:dyDescent="0.4">
      <c r="C39" s="54" t="s">
        <v>500</v>
      </c>
      <c r="E39" s="12"/>
      <c r="F39" s="47"/>
      <c r="G39" s="47"/>
      <c r="H39" s="47"/>
      <c r="I39" s="47"/>
      <c r="J39" s="47"/>
      <c r="K39" s="47"/>
      <c r="L39" s="47"/>
      <c r="M39" s="47"/>
      <c r="N39" s="47"/>
      <c r="O39" s="47"/>
      <c r="P39" s="47"/>
      <c r="Q39" s="47"/>
      <c r="R39" s="47"/>
      <c r="S39" s="47"/>
    </row>
    <row r="40" spans="2:19" ht="21" customHeight="1" x14ac:dyDescent="0.4">
      <c r="C40" s="12" t="s">
        <v>501</v>
      </c>
      <c r="E40" s="54"/>
      <c r="F40" s="47"/>
      <c r="G40" s="47"/>
      <c r="H40" s="47"/>
      <c r="I40" s="47"/>
      <c r="J40" s="47"/>
      <c r="K40" s="47"/>
      <c r="L40" s="47"/>
      <c r="M40" s="47"/>
      <c r="N40" s="47"/>
      <c r="O40" s="47"/>
      <c r="P40" s="47"/>
      <c r="Q40" s="47"/>
      <c r="R40" s="47"/>
      <c r="S40" s="47"/>
    </row>
    <row r="41" spans="2:19" ht="21" customHeight="1" x14ac:dyDescent="0.4">
      <c r="C41" s="12" t="s">
        <v>502</v>
      </c>
      <c r="E41" s="54"/>
      <c r="F41" s="47"/>
      <c r="G41" s="47"/>
      <c r="H41" s="47"/>
      <c r="I41" s="47"/>
      <c r="J41" s="47"/>
      <c r="K41" s="47"/>
      <c r="L41" s="47"/>
      <c r="M41" s="47"/>
      <c r="N41" s="47"/>
      <c r="O41" s="47"/>
      <c r="P41" s="47"/>
      <c r="Q41" s="47"/>
      <c r="R41" s="47"/>
      <c r="S41" s="47"/>
    </row>
    <row r="42" spans="2:19" ht="21" customHeight="1" x14ac:dyDescent="0.4">
      <c r="E42" s="54"/>
      <c r="F42" s="47"/>
      <c r="G42" s="47"/>
      <c r="H42" s="47"/>
      <c r="I42" s="47"/>
      <c r="J42" s="47"/>
      <c r="K42" s="47"/>
      <c r="L42" s="47"/>
      <c r="M42" s="47"/>
      <c r="N42" s="47"/>
      <c r="O42" s="47"/>
      <c r="P42" s="47"/>
      <c r="Q42" s="47"/>
      <c r="R42" s="47"/>
      <c r="S42" s="47"/>
    </row>
    <row r="43" spans="2:19" ht="21" customHeight="1" x14ac:dyDescent="0.4">
      <c r="B43" s="152" t="s">
        <v>503</v>
      </c>
      <c r="D43" s="12" t="s">
        <v>504</v>
      </c>
      <c r="E43" s="12"/>
      <c r="F43" s="47"/>
      <c r="G43" s="47"/>
      <c r="H43" s="47"/>
      <c r="I43" s="47"/>
      <c r="J43" s="47"/>
      <c r="K43" s="47"/>
      <c r="L43" s="47"/>
      <c r="M43" s="47"/>
      <c r="N43" s="47"/>
      <c r="O43" s="47"/>
      <c r="P43" s="47"/>
      <c r="Q43" s="47"/>
      <c r="R43" s="47"/>
      <c r="S43" s="47"/>
    </row>
    <row r="44" spans="2:19" ht="21" customHeight="1" x14ac:dyDescent="0.4">
      <c r="B44" s="49"/>
      <c r="D44" s="54" t="s">
        <v>505</v>
      </c>
      <c r="E44" s="12"/>
      <c r="F44" s="47"/>
      <c r="G44" s="47"/>
      <c r="H44" s="47"/>
      <c r="I44" s="47"/>
      <c r="J44" s="47"/>
      <c r="K44" s="47"/>
      <c r="L44" s="47"/>
      <c r="M44" s="47"/>
      <c r="N44" s="47"/>
      <c r="O44" s="47"/>
      <c r="P44" s="47"/>
      <c r="Q44" s="47"/>
      <c r="R44" s="47"/>
      <c r="S44" s="47"/>
    </row>
    <row r="45" spans="2:19" ht="21" customHeight="1" x14ac:dyDescent="0.4">
      <c r="B45" s="49"/>
      <c r="D45" s="12" t="s">
        <v>506</v>
      </c>
      <c r="E45" s="54"/>
      <c r="F45" s="47"/>
      <c r="G45" s="47"/>
      <c r="H45" s="47"/>
      <c r="I45" s="47"/>
      <c r="J45" s="47"/>
      <c r="K45" s="47"/>
      <c r="L45" s="47"/>
      <c r="M45" s="47"/>
      <c r="N45" s="47"/>
      <c r="O45" s="47"/>
      <c r="P45" s="47"/>
      <c r="Q45" s="47"/>
      <c r="R45" s="47"/>
      <c r="S45" s="47"/>
    </row>
    <row r="46" spans="2:19" ht="21" customHeight="1" x14ac:dyDescent="0.4">
      <c r="B46" s="49"/>
      <c r="D46" s="12" t="s">
        <v>507</v>
      </c>
      <c r="E46" s="54"/>
      <c r="F46" s="47"/>
      <c r="G46" s="47"/>
      <c r="H46" s="47"/>
      <c r="I46" s="47"/>
      <c r="J46" s="47"/>
      <c r="K46" s="47"/>
      <c r="L46" s="47"/>
      <c r="M46" s="47"/>
      <c r="N46" s="47"/>
      <c r="O46" s="47"/>
      <c r="P46" s="47"/>
      <c r="Q46" s="47"/>
      <c r="R46" s="47"/>
      <c r="S46" s="47"/>
    </row>
    <row r="47" spans="2:19" ht="21" customHeight="1" x14ac:dyDescent="0.4">
      <c r="B47" s="49"/>
      <c r="E47" s="54"/>
      <c r="F47" s="47"/>
      <c r="G47" s="47"/>
      <c r="H47" s="47"/>
      <c r="I47" s="47"/>
      <c r="J47" s="47"/>
      <c r="K47" s="47"/>
      <c r="L47" s="47"/>
      <c r="M47" s="47"/>
      <c r="N47" s="47"/>
      <c r="O47" s="47"/>
      <c r="P47" s="47"/>
      <c r="Q47" s="47"/>
      <c r="R47" s="47"/>
      <c r="S47" s="47"/>
    </row>
    <row r="48" spans="2:19" ht="21" customHeight="1" x14ac:dyDescent="0.4">
      <c r="B48" s="152" t="s">
        <v>508</v>
      </c>
      <c r="D48" s="152" t="s">
        <v>509</v>
      </c>
      <c r="E48" s="12"/>
      <c r="F48" s="47"/>
      <c r="G48" s="47"/>
      <c r="H48" s="47"/>
      <c r="I48" s="47"/>
      <c r="J48" s="47"/>
      <c r="K48" s="47"/>
      <c r="L48" s="47"/>
      <c r="M48" s="47"/>
      <c r="N48" s="47"/>
      <c r="O48" s="47"/>
      <c r="P48" s="47"/>
      <c r="Q48" s="47"/>
      <c r="R48" s="47"/>
      <c r="S48" s="47"/>
    </row>
    <row r="49" spans="3:19" ht="21" customHeight="1" x14ac:dyDescent="0.4">
      <c r="C49" s="152" t="s">
        <v>510</v>
      </c>
      <c r="D49" s="54" t="s">
        <v>511</v>
      </c>
      <c r="E49" s="12"/>
      <c r="F49" s="47"/>
      <c r="G49" s="47"/>
      <c r="H49" s="47"/>
      <c r="I49" s="47"/>
      <c r="J49" s="47"/>
      <c r="K49" s="47"/>
      <c r="L49" s="47"/>
      <c r="M49" s="47"/>
      <c r="N49" s="47"/>
      <c r="O49" s="47"/>
      <c r="P49" s="47"/>
      <c r="Q49" s="47"/>
      <c r="R49" s="47"/>
      <c r="S49" s="47"/>
    </row>
    <row r="50" spans="3:19" ht="21" customHeight="1" x14ac:dyDescent="0.4">
      <c r="C50" s="152"/>
      <c r="D50" s="54" t="s">
        <v>512</v>
      </c>
      <c r="E50" s="12"/>
      <c r="F50" s="47"/>
      <c r="G50" s="47"/>
      <c r="H50" s="47"/>
      <c r="I50" s="47"/>
      <c r="J50" s="47"/>
      <c r="K50" s="47"/>
      <c r="L50" s="47"/>
      <c r="M50" s="47"/>
      <c r="N50" s="47"/>
      <c r="O50" s="47"/>
      <c r="P50" s="47"/>
      <c r="Q50" s="47"/>
      <c r="R50" s="47"/>
      <c r="S50" s="47"/>
    </row>
    <row r="51" spans="3:19" ht="21" customHeight="1" x14ac:dyDescent="0.4">
      <c r="C51" s="152" t="s">
        <v>513</v>
      </c>
      <c r="D51" s="54" t="s">
        <v>514</v>
      </c>
      <c r="E51" s="12"/>
      <c r="F51" s="47"/>
      <c r="G51" s="47"/>
      <c r="H51" s="47"/>
      <c r="I51" s="47"/>
      <c r="J51" s="47"/>
      <c r="K51" s="47"/>
      <c r="L51" s="47"/>
      <c r="M51" s="47"/>
      <c r="N51" s="47"/>
      <c r="O51" s="47"/>
      <c r="P51" s="47"/>
      <c r="Q51" s="47"/>
      <c r="R51" s="47"/>
      <c r="S51" s="47"/>
    </row>
    <row r="52" spans="3:19" ht="21" customHeight="1" x14ac:dyDescent="0.4">
      <c r="E52" s="54"/>
      <c r="F52" s="47"/>
      <c r="G52" s="47"/>
      <c r="H52" s="47"/>
      <c r="I52" s="47"/>
      <c r="J52" s="47"/>
      <c r="K52" s="47"/>
      <c r="L52" s="47"/>
      <c r="M52" s="47"/>
      <c r="N52" s="47"/>
      <c r="O52" s="47"/>
      <c r="P52" s="47"/>
      <c r="Q52" s="47"/>
      <c r="R52" s="47"/>
      <c r="S52" s="47"/>
    </row>
    <row r="53" spans="3:19" ht="21" customHeight="1" x14ac:dyDescent="0.4">
      <c r="E53" s="54"/>
      <c r="F53" s="47"/>
      <c r="G53" s="47"/>
      <c r="H53" s="47"/>
      <c r="I53" s="47"/>
      <c r="J53" s="47"/>
      <c r="K53" s="47"/>
      <c r="L53" s="47"/>
      <c r="M53" s="47"/>
      <c r="N53" s="47"/>
      <c r="O53" s="47"/>
      <c r="P53" s="47"/>
      <c r="Q53" s="47"/>
      <c r="R53" s="47"/>
      <c r="S53" s="47"/>
    </row>
    <row r="54" spans="3:19" ht="21" customHeight="1" x14ac:dyDescent="0.4">
      <c r="E54" s="54"/>
      <c r="F54" s="47"/>
      <c r="G54" s="47"/>
      <c r="H54" s="47"/>
      <c r="I54" s="47"/>
      <c r="J54" s="47"/>
      <c r="K54" s="47"/>
      <c r="L54" s="47"/>
      <c r="M54" s="47"/>
      <c r="N54" s="47"/>
      <c r="O54" s="47"/>
      <c r="P54" s="47"/>
      <c r="Q54" s="47"/>
      <c r="R54" s="47"/>
      <c r="S54" s="47"/>
    </row>
    <row r="55" spans="3:19" ht="21" customHeight="1" x14ac:dyDescent="0.4">
      <c r="D55" s="54" t="s">
        <v>515</v>
      </c>
      <c r="E55" s="12"/>
      <c r="S55" s="47"/>
    </row>
    <row r="56" spans="3:19" ht="21" customHeight="1" x14ac:dyDescent="0.4">
      <c r="E56" s="54"/>
      <c r="S56" s="47"/>
    </row>
    <row r="57" spans="3:19" ht="21" customHeight="1" x14ac:dyDescent="0.4">
      <c r="E57" s="54"/>
    </row>
    <row r="58" spans="3:19" ht="21" customHeight="1" x14ac:dyDescent="0.4">
      <c r="E58" s="54"/>
      <c r="G58" s="252" t="s">
        <v>516</v>
      </c>
      <c r="H58" s="252"/>
    </row>
    <row r="59" spans="3:19" ht="21" customHeight="1" x14ac:dyDescent="0.4">
      <c r="E59" s="54"/>
    </row>
    <row r="60" spans="3:19" ht="21" customHeight="1" x14ac:dyDescent="0.4">
      <c r="E60" s="54"/>
      <c r="G60" s="12" t="s">
        <v>517</v>
      </c>
      <c r="H60" s="40" t="s">
        <v>518</v>
      </c>
    </row>
    <row r="61" spans="3:19" ht="21" customHeight="1" x14ac:dyDescent="0.4">
      <c r="E61" s="54"/>
      <c r="H61" s="40"/>
    </row>
    <row r="62" spans="3:19" ht="21" customHeight="1" x14ac:dyDescent="0.4">
      <c r="E62" s="54"/>
      <c r="G62" s="12" t="s">
        <v>517</v>
      </c>
      <c r="H62" s="40" t="s">
        <v>519</v>
      </c>
    </row>
    <row r="63" spans="3:19" ht="21" customHeight="1" x14ac:dyDescent="0.4">
      <c r="H63" s="40"/>
    </row>
    <row r="64" spans="3:19" ht="21" customHeight="1" x14ac:dyDescent="0.4"/>
    <row r="65" ht="21" customHeight="1" x14ac:dyDescent="0.4"/>
    <row r="66" ht="21" customHeight="1" x14ac:dyDescent="0.4"/>
    <row r="67" ht="21" customHeight="1" x14ac:dyDescent="0.4"/>
    <row r="68" ht="21" customHeight="1" x14ac:dyDescent="0.4"/>
    <row r="69" ht="21" customHeight="1" x14ac:dyDescent="0.4"/>
    <row r="70" ht="21" customHeight="1" x14ac:dyDescent="0.4"/>
    <row r="71" ht="21" customHeight="1" x14ac:dyDescent="0.4"/>
    <row r="72" ht="21" customHeight="1" x14ac:dyDescent="0.4"/>
    <row r="73" ht="20.100000000000001" customHeight="1" x14ac:dyDescent="0.4"/>
    <row r="74" ht="20.100000000000001" customHeight="1" x14ac:dyDescent="0.4"/>
    <row r="75" ht="20.100000000000001" customHeight="1" x14ac:dyDescent="0.4"/>
    <row r="76" ht="20.100000000000001" customHeight="1" x14ac:dyDescent="0.4"/>
    <row r="77" ht="20.100000000000001" customHeight="1" x14ac:dyDescent="0.4"/>
    <row r="78" ht="20.100000000000001" customHeight="1" x14ac:dyDescent="0.4"/>
    <row r="79" ht="20.100000000000001" customHeight="1" x14ac:dyDescent="0.4"/>
    <row r="80" ht="20.100000000000001" customHeight="1" x14ac:dyDescent="0.4"/>
    <row r="81" ht="20.100000000000001" customHeight="1" x14ac:dyDescent="0.4"/>
    <row r="82" ht="20.100000000000001" customHeight="1" x14ac:dyDescent="0.4"/>
    <row r="83" ht="20.100000000000001" customHeight="1" x14ac:dyDescent="0.4"/>
    <row r="84" ht="20.100000000000001" customHeight="1" x14ac:dyDescent="0.4"/>
    <row r="85" ht="20.100000000000001" customHeight="1" x14ac:dyDescent="0.4"/>
    <row r="86" ht="20.100000000000001" customHeight="1" x14ac:dyDescent="0.4"/>
    <row r="87" ht="20.100000000000001" customHeight="1" x14ac:dyDescent="0.4"/>
    <row r="88" ht="20.100000000000001" customHeight="1" x14ac:dyDescent="0.4"/>
    <row r="89" ht="20.100000000000001" customHeight="1" x14ac:dyDescent="0.4"/>
    <row r="90" ht="20.100000000000001" customHeight="1" x14ac:dyDescent="0.4"/>
    <row r="91" ht="20.100000000000001" customHeight="1" x14ac:dyDescent="0.4"/>
    <row r="92" ht="20.100000000000001" customHeight="1" x14ac:dyDescent="0.4"/>
    <row r="93" ht="20.100000000000001" customHeight="1" x14ac:dyDescent="0.4"/>
    <row r="94" ht="20.100000000000001" customHeight="1" x14ac:dyDescent="0.4"/>
    <row r="95" ht="20.100000000000001" customHeight="1" x14ac:dyDescent="0.4"/>
    <row r="96" ht="20.100000000000001" customHeight="1" x14ac:dyDescent="0.4"/>
    <row r="97" ht="20.100000000000001" customHeight="1" x14ac:dyDescent="0.4"/>
    <row r="98" ht="20.100000000000001" customHeight="1" x14ac:dyDescent="0.4"/>
    <row r="99" ht="20.100000000000001" customHeight="1" x14ac:dyDescent="0.4"/>
    <row r="100" ht="20.100000000000001" customHeight="1" x14ac:dyDescent="0.4"/>
    <row r="101" ht="20.100000000000001" customHeight="1" x14ac:dyDescent="0.4"/>
    <row r="102" ht="20.100000000000001" customHeight="1" x14ac:dyDescent="0.4"/>
    <row r="103" ht="20.100000000000001" customHeight="1" x14ac:dyDescent="0.4"/>
    <row r="104" ht="20.100000000000001" customHeight="1" x14ac:dyDescent="0.4"/>
    <row r="105" ht="20.100000000000001" customHeight="1" x14ac:dyDescent="0.4"/>
    <row r="106" ht="20.100000000000001" customHeight="1" x14ac:dyDescent="0.4"/>
    <row r="107" ht="20.100000000000001" customHeight="1" x14ac:dyDescent="0.4"/>
    <row r="108" ht="20.100000000000001" customHeight="1" x14ac:dyDescent="0.4"/>
    <row r="109" ht="20.100000000000001" customHeight="1" x14ac:dyDescent="0.4"/>
    <row r="110" ht="20.100000000000001" customHeight="1" x14ac:dyDescent="0.4"/>
    <row r="111" ht="20.100000000000001" customHeight="1" x14ac:dyDescent="0.4"/>
    <row r="112" ht="20.100000000000001" customHeight="1" x14ac:dyDescent="0.4"/>
    <row r="113" ht="20.100000000000001" customHeight="1" x14ac:dyDescent="0.4"/>
    <row r="114" ht="20.100000000000001" customHeight="1" x14ac:dyDescent="0.4"/>
    <row r="115" ht="20.100000000000001" customHeight="1" x14ac:dyDescent="0.4"/>
    <row r="116" ht="20.100000000000001" customHeight="1" x14ac:dyDescent="0.4"/>
    <row r="117" ht="20.100000000000001" customHeight="1" x14ac:dyDescent="0.4"/>
    <row r="118" ht="20.100000000000001" customHeight="1" x14ac:dyDescent="0.4"/>
    <row r="119" ht="20.100000000000001" customHeight="1" x14ac:dyDescent="0.4"/>
    <row r="120" ht="20.100000000000001" customHeight="1" x14ac:dyDescent="0.4"/>
    <row r="121" ht="20.100000000000001" customHeight="1" x14ac:dyDescent="0.4"/>
    <row r="122" ht="20.100000000000001" customHeight="1" x14ac:dyDescent="0.4"/>
  </sheetData>
  <mergeCells count="14">
    <mergeCell ref="G58:H58"/>
    <mergeCell ref="G10:H10"/>
    <mergeCell ref="G14:H14"/>
    <mergeCell ref="G15:H15"/>
    <mergeCell ref="G16:H16"/>
    <mergeCell ref="G18:H18"/>
    <mergeCell ref="D34:H34"/>
    <mergeCell ref="E9:F9"/>
    <mergeCell ref="G9:H9"/>
    <mergeCell ref="D1:H1"/>
    <mergeCell ref="D3:H3"/>
    <mergeCell ref="D4:H4"/>
    <mergeCell ref="E8:F8"/>
    <mergeCell ref="G8:H8"/>
  </mergeCells>
  <phoneticPr fontId="1"/>
  <pageMargins left="0.51181102362204722" right="0.31496062992125984" top="0.74803149606299213" bottom="0.74803149606299213" header="0" footer="0"/>
  <pageSetup paperSize="9" firstPageNumber="12" orientation="portrait" useFirstPageNumber="1" verticalDpi="0"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D863B-1A24-47F5-804A-D5FB1CC4B4BF}">
  <dimension ref="A1:V87"/>
  <sheetViews>
    <sheetView topLeftCell="A64" workbookViewId="0">
      <selection activeCell="I36" sqref="I36"/>
    </sheetView>
  </sheetViews>
  <sheetFormatPr defaultRowHeight="19.5" x14ac:dyDescent="0.4"/>
  <cols>
    <col min="1" max="4" width="3.625" style="153" customWidth="1"/>
    <col min="5" max="5" width="72.375" style="153" customWidth="1"/>
    <col min="6" max="6" width="1.75" style="153" customWidth="1"/>
    <col min="7" max="16384" width="9" style="153"/>
  </cols>
  <sheetData>
    <row r="1" spans="1:22" x14ac:dyDescent="0.4">
      <c r="B1" s="256" t="s">
        <v>635</v>
      </c>
      <c r="C1" s="256"/>
      <c r="D1" s="256"/>
      <c r="E1" s="256"/>
    </row>
    <row r="2" spans="1:22" ht="14.25" customHeight="1" x14ac:dyDescent="0.4">
      <c r="A2" s="158"/>
    </row>
    <row r="3" spans="1:22" s="156" customFormat="1" ht="18" customHeight="1" x14ac:dyDescent="0.4">
      <c r="A3" s="4" t="s">
        <v>196</v>
      </c>
      <c r="B3" s="4" t="s">
        <v>634</v>
      </c>
      <c r="C3" s="4"/>
    </row>
    <row r="4" spans="1:22" ht="18" customHeight="1" x14ac:dyDescent="0.4">
      <c r="B4" s="12" t="s">
        <v>633</v>
      </c>
      <c r="C4" s="12"/>
    </row>
    <row r="5" spans="1:22" ht="18" customHeight="1" x14ac:dyDescent="0.4">
      <c r="B5" s="12" t="s">
        <v>632</v>
      </c>
      <c r="C5" s="12"/>
    </row>
    <row r="6" spans="1:22" ht="18" customHeight="1" x14ac:dyDescent="0.4">
      <c r="B6" s="12" t="s">
        <v>631</v>
      </c>
      <c r="C6" s="12"/>
      <c r="G6"/>
      <c r="H6" s="157"/>
      <c r="I6" s="157"/>
      <c r="J6" s="157"/>
      <c r="K6" s="157"/>
      <c r="L6" s="157"/>
      <c r="M6" s="157"/>
      <c r="N6" s="157"/>
      <c r="O6" s="157"/>
      <c r="P6" s="157"/>
      <c r="Q6" s="157"/>
      <c r="R6" s="157"/>
      <c r="S6" s="157"/>
      <c r="T6"/>
      <c r="U6"/>
      <c r="V6"/>
    </row>
    <row r="7" spans="1:22" ht="18" customHeight="1" x14ac:dyDescent="0.4">
      <c r="B7" s="12" t="s">
        <v>630</v>
      </c>
      <c r="C7" s="12"/>
      <c r="G7"/>
      <c r="I7" s="157"/>
      <c r="J7" s="157"/>
      <c r="K7" s="157"/>
      <c r="L7" s="157"/>
      <c r="M7" s="157"/>
      <c r="N7" s="157"/>
      <c r="O7" s="157"/>
      <c r="P7" s="157"/>
      <c r="Q7" s="157"/>
      <c r="R7" s="157"/>
      <c r="S7" s="157"/>
      <c r="T7"/>
      <c r="U7"/>
      <c r="V7"/>
    </row>
    <row r="8" spans="1:22" ht="18" customHeight="1" x14ac:dyDescent="0.4">
      <c r="B8" s="12" t="s">
        <v>629</v>
      </c>
      <c r="C8" s="12"/>
      <c r="G8"/>
      <c r="I8" s="157"/>
      <c r="J8" s="157"/>
      <c r="K8" s="157"/>
      <c r="L8" s="157"/>
      <c r="M8" s="157"/>
      <c r="N8" s="157"/>
      <c r="O8" s="157"/>
      <c r="P8" s="157"/>
      <c r="Q8" s="157"/>
      <c r="R8" s="157"/>
      <c r="S8" s="157"/>
      <c r="T8"/>
      <c r="U8"/>
      <c r="V8"/>
    </row>
    <row r="9" spans="1:22" ht="18" customHeight="1" x14ac:dyDescent="0.4">
      <c r="A9" s="2"/>
      <c r="B9" s="12" t="s">
        <v>628</v>
      </c>
      <c r="C9" s="12"/>
      <c r="G9"/>
      <c r="I9" s="157"/>
      <c r="J9" s="157"/>
      <c r="K9" s="157"/>
      <c r="L9" s="157"/>
      <c r="M9" s="157"/>
      <c r="N9" s="157"/>
      <c r="O9" s="157"/>
      <c r="P9" s="157"/>
      <c r="Q9" s="157"/>
      <c r="R9" s="157"/>
      <c r="S9" s="157"/>
      <c r="T9"/>
      <c r="U9"/>
      <c r="V9"/>
    </row>
    <row r="10" spans="1:22" ht="18" customHeight="1" x14ac:dyDescent="0.4">
      <c r="A10" s="2"/>
      <c r="B10" s="12" t="s">
        <v>627</v>
      </c>
      <c r="C10" s="12"/>
      <c r="G10"/>
      <c r="I10" s="157"/>
      <c r="J10" s="157"/>
      <c r="K10" s="157"/>
      <c r="L10" s="157"/>
      <c r="M10" s="157"/>
      <c r="N10" s="157"/>
      <c r="O10" s="157"/>
      <c r="P10" s="157"/>
      <c r="Q10" s="157"/>
      <c r="R10" s="157"/>
      <c r="S10" s="157"/>
      <c r="T10"/>
      <c r="U10"/>
      <c r="V10"/>
    </row>
    <row r="11" spans="1:22" ht="18" customHeight="1" x14ac:dyDescent="0.4">
      <c r="A11" s="2"/>
      <c r="B11" s="2" t="s">
        <v>626</v>
      </c>
      <c r="C11" s="2"/>
      <c r="D11" s="2"/>
      <c r="E11" s="2"/>
      <c r="G11"/>
      <c r="I11" s="157"/>
      <c r="J11" s="157"/>
      <c r="K11" s="157"/>
      <c r="L11" s="157"/>
      <c r="M11" s="157"/>
      <c r="N11" s="157"/>
      <c r="O11" s="157"/>
      <c r="P11" s="157"/>
      <c r="Q11" s="157"/>
      <c r="R11" s="157"/>
      <c r="S11" s="157"/>
      <c r="T11"/>
      <c r="U11"/>
      <c r="V11"/>
    </row>
    <row r="12" spans="1:22" ht="18" customHeight="1" x14ac:dyDescent="0.4">
      <c r="A12" s="2"/>
      <c r="G12"/>
      <c r="I12" s="157"/>
      <c r="J12" s="157"/>
      <c r="K12" s="157"/>
      <c r="L12" s="157"/>
      <c r="M12" s="157"/>
      <c r="N12" s="157"/>
      <c r="O12" s="157"/>
      <c r="P12" s="157"/>
      <c r="Q12" s="157"/>
      <c r="R12" s="157"/>
      <c r="S12" s="157"/>
      <c r="T12"/>
      <c r="U12"/>
      <c r="V12"/>
    </row>
    <row r="13" spans="1:22" ht="18" customHeight="1" x14ac:dyDescent="0.4">
      <c r="B13" s="11" t="s">
        <v>602</v>
      </c>
      <c r="C13" s="11" t="s">
        <v>625</v>
      </c>
      <c r="G13"/>
      <c r="I13" s="157"/>
      <c r="J13" s="157"/>
      <c r="K13" s="157"/>
      <c r="L13" s="157"/>
      <c r="M13" s="157"/>
      <c r="N13" s="157"/>
      <c r="O13" s="157"/>
      <c r="P13" s="157"/>
      <c r="Q13" s="157"/>
      <c r="R13" s="157"/>
      <c r="S13" s="157"/>
      <c r="T13"/>
      <c r="U13"/>
      <c r="V13"/>
    </row>
    <row r="14" spans="1:22" ht="18" customHeight="1" x14ac:dyDescent="0.4">
      <c r="B14" s="11"/>
      <c r="C14" s="11" t="s">
        <v>624</v>
      </c>
    </row>
    <row r="15" spans="1:22" ht="18" customHeight="1" x14ac:dyDescent="0.4">
      <c r="B15" s="11" t="s">
        <v>587</v>
      </c>
      <c r="C15" s="11" t="s">
        <v>623</v>
      </c>
    </row>
    <row r="16" spans="1:22" ht="18" customHeight="1" x14ac:dyDescent="0.4">
      <c r="B16" s="11" t="s">
        <v>567</v>
      </c>
      <c r="C16" s="11" t="s">
        <v>622</v>
      </c>
    </row>
    <row r="17" spans="1:4" ht="18" customHeight="1" x14ac:dyDescent="0.4">
      <c r="A17" s="2"/>
      <c r="B17" s="154"/>
      <c r="C17" s="154"/>
    </row>
    <row r="18" spans="1:4" s="156" customFormat="1" ht="18" customHeight="1" x14ac:dyDescent="0.4">
      <c r="A18" s="4" t="s">
        <v>13</v>
      </c>
      <c r="B18" s="4" t="s">
        <v>621</v>
      </c>
      <c r="C18" s="4"/>
    </row>
    <row r="19" spans="1:4" ht="18" customHeight="1" x14ac:dyDescent="0.4">
      <c r="B19" s="11" t="s">
        <v>602</v>
      </c>
      <c r="C19" s="2" t="s">
        <v>620</v>
      </c>
    </row>
    <row r="20" spans="1:4" ht="18" customHeight="1" x14ac:dyDescent="0.4">
      <c r="B20" s="11" t="s">
        <v>619</v>
      </c>
      <c r="C20" s="11" t="s">
        <v>618</v>
      </c>
    </row>
    <row r="21" spans="1:4" ht="18" customHeight="1" x14ac:dyDescent="0.4">
      <c r="B21" s="11" t="s">
        <v>617</v>
      </c>
      <c r="C21" s="11" t="s">
        <v>616</v>
      </c>
    </row>
    <row r="22" spans="1:4" ht="18" customHeight="1" x14ac:dyDescent="0.4">
      <c r="B22" s="11" t="s">
        <v>615</v>
      </c>
      <c r="C22" s="11" t="s">
        <v>614</v>
      </c>
    </row>
    <row r="23" spans="1:4" ht="18" customHeight="1" x14ac:dyDescent="0.4">
      <c r="B23" s="11" t="s">
        <v>613</v>
      </c>
      <c r="C23" s="11" t="s">
        <v>612</v>
      </c>
    </row>
    <row r="24" spans="1:4" ht="18" customHeight="1" x14ac:dyDescent="0.4">
      <c r="B24" s="11" t="s">
        <v>611</v>
      </c>
      <c r="C24" s="11" t="s">
        <v>610</v>
      </c>
    </row>
    <row r="25" spans="1:4" ht="18" customHeight="1" x14ac:dyDescent="0.4">
      <c r="B25" s="11"/>
      <c r="C25" s="11" t="s">
        <v>609</v>
      </c>
    </row>
    <row r="26" spans="1:4" ht="18" customHeight="1" x14ac:dyDescent="0.4">
      <c r="B26" s="11" t="s">
        <v>608</v>
      </c>
      <c r="C26" s="11" t="s">
        <v>607</v>
      </c>
    </row>
    <row r="27" spans="1:4" ht="18" customHeight="1" x14ac:dyDescent="0.4">
      <c r="B27" s="11" t="s">
        <v>606</v>
      </c>
      <c r="C27" s="11" t="s">
        <v>605</v>
      </c>
    </row>
    <row r="28" spans="1:4" ht="18" customHeight="1" x14ac:dyDescent="0.4">
      <c r="A28" s="2" t="s">
        <v>604</v>
      </c>
      <c r="B28" s="154"/>
      <c r="C28" s="154"/>
    </row>
    <row r="29" spans="1:4" s="156" customFormat="1" ht="18" customHeight="1" x14ac:dyDescent="0.4">
      <c r="A29" s="4" t="s">
        <v>41</v>
      </c>
      <c r="B29" s="4" t="s">
        <v>603</v>
      </c>
      <c r="C29" s="4"/>
    </row>
    <row r="30" spans="1:4" ht="18" customHeight="1" x14ac:dyDescent="0.4">
      <c r="B30" s="11" t="s">
        <v>602</v>
      </c>
      <c r="C30" s="2" t="s">
        <v>601</v>
      </c>
    </row>
    <row r="31" spans="1:4" ht="18" customHeight="1" x14ac:dyDescent="0.4">
      <c r="B31" s="154"/>
      <c r="C31" s="11" t="s">
        <v>44</v>
      </c>
      <c r="D31" s="2" t="s">
        <v>663</v>
      </c>
    </row>
    <row r="32" spans="1:4" ht="18" customHeight="1" x14ac:dyDescent="0.4">
      <c r="B32" s="154"/>
      <c r="C32" s="2" t="s">
        <v>600</v>
      </c>
      <c r="D32" s="2" t="s">
        <v>599</v>
      </c>
    </row>
    <row r="33" spans="2:5" ht="18" customHeight="1" x14ac:dyDescent="0.4">
      <c r="B33" s="154"/>
      <c r="C33" s="11" t="s">
        <v>50</v>
      </c>
      <c r="D33" s="2" t="s">
        <v>598</v>
      </c>
    </row>
    <row r="34" spans="2:5" ht="18" customHeight="1" x14ac:dyDescent="0.4">
      <c r="B34" s="154"/>
      <c r="C34" s="11" t="s">
        <v>93</v>
      </c>
      <c r="D34" s="2" t="s">
        <v>597</v>
      </c>
    </row>
    <row r="35" spans="2:5" ht="18" customHeight="1" x14ac:dyDescent="0.4">
      <c r="B35" s="154"/>
      <c r="C35" s="11" t="s">
        <v>596</v>
      </c>
      <c r="D35" s="2" t="s">
        <v>595</v>
      </c>
    </row>
    <row r="36" spans="2:5" ht="18" customHeight="1" x14ac:dyDescent="0.4">
      <c r="B36" s="154"/>
      <c r="C36" s="11" t="s">
        <v>594</v>
      </c>
      <c r="D36" s="2" t="s">
        <v>593</v>
      </c>
    </row>
    <row r="37" spans="2:5" ht="18" customHeight="1" x14ac:dyDescent="0.4">
      <c r="B37" s="154"/>
      <c r="C37" s="11" t="s">
        <v>592</v>
      </c>
      <c r="D37" s="2" t="s">
        <v>591</v>
      </c>
    </row>
    <row r="38" spans="2:5" ht="18" customHeight="1" x14ac:dyDescent="0.4">
      <c r="B38" s="154"/>
      <c r="C38" s="11" t="s">
        <v>590</v>
      </c>
      <c r="D38" s="2" t="s">
        <v>589</v>
      </c>
    </row>
    <row r="39" spans="2:5" ht="18" customHeight="1" x14ac:dyDescent="0.4">
      <c r="B39" s="154"/>
      <c r="C39" s="11" t="s">
        <v>588</v>
      </c>
      <c r="D39" s="2" t="s">
        <v>659</v>
      </c>
    </row>
    <row r="40" spans="2:5" ht="18" customHeight="1" x14ac:dyDescent="0.4">
      <c r="B40" s="154"/>
      <c r="C40" s="154"/>
      <c r="D40" s="2" t="s">
        <v>652</v>
      </c>
    </row>
    <row r="41" spans="2:5" ht="18" customHeight="1" x14ac:dyDescent="0.4">
      <c r="B41" s="154"/>
      <c r="C41" s="154" t="s">
        <v>653</v>
      </c>
      <c r="D41" s="2" t="s">
        <v>654</v>
      </c>
    </row>
    <row r="42" spans="2:5" ht="18" customHeight="1" x14ac:dyDescent="0.4">
      <c r="B42" s="11" t="s">
        <v>587</v>
      </c>
      <c r="C42" s="2" t="s">
        <v>586</v>
      </c>
    </row>
    <row r="43" spans="2:5" ht="18" customHeight="1" x14ac:dyDescent="0.4">
      <c r="C43" s="255" t="s">
        <v>585</v>
      </c>
      <c r="D43" s="255"/>
      <c r="E43" s="255"/>
    </row>
    <row r="44" spans="2:5" ht="18" customHeight="1" x14ac:dyDescent="0.4">
      <c r="D44" s="10" t="s">
        <v>584</v>
      </c>
      <c r="E44" s="2" t="s">
        <v>583</v>
      </c>
    </row>
    <row r="45" spans="2:5" ht="18" customHeight="1" x14ac:dyDescent="0.4">
      <c r="D45" s="10" t="s">
        <v>582</v>
      </c>
      <c r="E45" s="2" t="s">
        <v>581</v>
      </c>
    </row>
    <row r="46" spans="2:5" ht="18" customHeight="1" x14ac:dyDescent="0.4">
      <c r="D46" s="10" t="s">
        <v>580</v>
      </c>
      <c r="E46" s="2" t="s">
        <v>579</v>
      </c>
    </row>
    <row r="47" spans="2:5" ht="18" customHeight="1" x14ac:dyDescent="0.4">
      <c r="D47" s="10" t="s">
        <v>578</v>
      </c>
      <c r="E47" s="2" t="s">
        <v>577</v>
      </c>
    </row>
    <row r="48" spans="2:5" ht="18" customHeight="1" x14ac:dyDescent="0.4">
      <c r="D48" s="10" t="s">
        <v>33</v>
      </c>
      <c r="E48" s="2" t="s">
        <v>576</v>
      </c>
    </row>
    <row r="49" spans="1:5" ht="18" customHeight="1" x14ac:dyDescent="0.4">
      <c r="D49" s="10" t="s">
        <v>575</v>
      </c>
      <c r="E49" s="1" t="s">
        <v>574</v>
      </c>
    </row>
    <row r="50" spans="1:5" ht="18" customHeight="1" x14ac:dyDescent="0.4">
      <c r="C50" s="2" t="s">
        <v>573</v>
      </c>
    </row>
    <row r="51" spans="1:5" ht="18" customHeight="1" x14ac:dyDescent="0.4">
      <c r="B51" s="154"/>
      <c r="C51" s="154"/>
      <c r="D51" s="11" t="s">
        <v>21</v>
      </c>
      <c r="E51" s="2" t="s">
        <v>572</v>
      </c>
    </row>
    <row r="52" spans="1:5" ht="18" customHeight="1" x14ac:dyDescent="0.4">
      <c r="B52" s="154"/>
      <c r="C52" s="154"/>
      <c r="D52" s="11"/>
      <c r="E52" s="2" t="s">
        <v>571</v>
      </c>
    </row>
    <row r="53" spans="1:5" ht="18" customHeight="1" x14ac:dyDescent="0.4">
      <c r="B53" s="154"/>
      <c r="C53" s="154"/>
      <c r="D53" s="11" t="s">
        <v>570</v>
      </c>
      <c r="E53" s="2" t="s">
        <v>569</v>
      </c>
    </row>
    <row r="54" spans="1:5" ht="18" customHeight="1" x14ac:dyDescent="0.4">
      <c r="B54" s="154"/>
      <c r="C54" s="154"/>
      <c r="D54" s="10" t="s">
        <v>527</v>
      </c>
      <c r="E54" s="1" t="s">
        <v>568</v>
      </c>
    </row>
    <row r="55" spans="1:5" ht="18" customHeight="1" x14ac:dyDescent="0.4">
      <c r="B55" s="11" t="s">
        <v>567</v>
      </c>
      <c r="C55" s="11"/>
      <c r="D55" s="2" t="s">
        <v>566</v>
      </c>
      <c r="E55" s="2"/>
    </row>
    <row r="56" spans="1:5" ht="18" customHeight="1" x14ac:dyDescent="0.4">
      <c r="B56" s="154"/>
      <c r="C56" s="154"/>
      <c r="E56" s="2" t="s">
        <v>565</v>
      </c>
    </row>
    <row r="57" spans="1:5" ht="18" customHeight="1" x14ac:dyDescent="0.4">
      <c r="A57" s="2"/>
      <c r="B57" s="154"/>
      <c r="C57" s="154"/>
      <c r="E57" s="2" t="s">
        <v>564</v>
      </c>
    </row>
    <row r="58" spans="1:5" ht="18" customHeight="1" x14ac:dyDescent="0.4">
      <c r="B58" s="11" t="s">
        <v>563</v>
      </c>
      <c r="C58" s="11"/>
      <c r="D58" s="2" t="s">
        <v>562</v>
      </c>
    </row>
    <row r="59" spans="1:5" ht="18" customHeight="1" x14ac:dyDescent="0.4">
      <c r="B59" s="154"/>
      <c r="C59" s="154"/>
      <c r="E59" s="2" t="s">
        <v>561</v>
      </c>
    </row>
    <row r="60" spans="1:5" ht="18" customHeight="1" x14ac:dyDescent="0.4">
      <c r="B60" s="154"/>
      <c r="C60" s="154"/>
      <c r="D60" s="11" t="s">
        <v>560</v>
      </c>
      <c r="E60" s="2" t="s">
        <v>559</v>
      </c>
    </row>
    <row r="61" spans="1:5" ht="18" customHeight="1" x14ac:dyDescent="0.4">
      <c r="B61" s="154"/>
      <c r="C61" s="154"/>
      <c r="D61" s="11" t="s">
        <v>558</v>
      </c>
      <c r="E61" s="2" t="s">
        <v>557</v>
      </c>
    </row>
    <row r="62" spans="1:5" ht="18" customHeight="1" x14ac:dyDescent="0.4">
      <c r="B62" s="154"/>
      <c r="C62" s="154"/>
      <c r="D62" s="11" t="s">
        <v>556</v>
      </c>
      <c r="E62" s="2" t="s">
        <v>555</v>
      </c>
    </row>
    <row r="63" spans="1:5" ht="18" customHeight="1" x14ac:dyDescent="0.4">
      <c r="B63" s="154"/>
      <c r="C63" s="154"/>
      <c r="D63" s="11" t="s">
        <v>554</v>
      </c>
      <c r="E63" s="2" t="s">
        <v>553</v>
      </c>
    </row>
    <row r="64" spans="1:5" ht="18" customHeight="1" x14ac:dyDescent="0.4">
      <c r="B64" s="154"/>
      <c r="C64" s="154"/>
      <c r="D64" s="11" t="s">
        <v>552</v>
      </c>
      <c r="E64" s="2" t="s">
        <v>551</v>
      </c>
    </row>
    <row r="65" spans="2:5" ht="18" customHeight="1" x14ac:dyDescent="0.4">
      <c r="B65" s="154"/>
      <c r="C65" s="154"/>
      <c r="D65" s="11" t="s">
        <v>550</v>
      </c>
      <c r="E65" s="2" t="s">
        <v>549</v>
      </c>
    </row>
    <row r="66" spans="2:5" ht="18" customHeight="1" x14ac:dyDescent="0.4">
      <c r="B66" s="154"/>
      <c r="C66" s="154"/>
      <c r="D66" s="11" t="s">
        <v>548</v>
      </c>
      <c r="E66" s="2" t="s">
        <v>547</v>
      </c>
    </row>
    <row r="67" spans="2:5" ht="18" customHeight="1" x14ac:dyDescent="0.4">
      <c r="B67" s="154"/>
      <c r="C67" s="154"/>
      <c r="D67" s="11" t="s">
        <v>546</v>
      </c>
      <c r="E67" s="2" t="s">
        <v>545</v>
      </c>
    </row>
    <row r="68" spans="2:5" ht="18" customHeight="1" x14ac:dyDescent="0.4">
      <c r="B68" s="154"/>
      <c r="C68" s="154"/>
      <c r="D68" s="11" t="s">
        <v>544</v>
      </c>
      <c r="E68" s="2" t="s">
        <v>543</v>
      </c>
    </row>
    <row r="69" spans="2:5" ht="18" customHeight="1" x14ac:dyDescent="0.4">
      <c r="B69" s="154"/>
      <c r="C69" s="154"/>
      <c r="D69" s="11" t="s">
        <v>542</v>
      </c>
      <c r="E69" s="2" t="s">
        <v>541</v>
      </c>
    </row>
    <row r="70" spans="2:5" ht="18" customHeight="1" x14ac:dyDescent="0.4">
      <c r="B70" s="154"/>
      <c r="C70" s="154"/>
      <c r="D70" s="11" t="s">
        <v>540</v>
      </c>
      <c r="E70" s="2" t="s">
        <v>539</v>
      </c>
    </row>
    <row r="71" spans="2:5" ht="18" customHeight="1" x14ac:dyDescent="0.4">
      <c r="B71" s="154"/>
      <c r="C71" s="154"/>
      <c r="D71" s="11" t="s">
        <v>538</v>
      </c>
      <c r="E71" s="2" t="s">
        <v>537</v>
      </c>
    </row>
    <row r="72" spans="2:5" ht="18" customHeight="1" x14ac:dyDescent="0.4">
      <c r="B72" s="154"/>
      <c r="C72" s="154"/>
      <c r="D72" s="11" t="s">
        <v>536</v>
      </c>
      <c r="E72" s="2" t="s">
        <v>535</v>
      </c>
    </row>
    <row r="73" spans="2:5" ht="18" customHeight="1" x14ac:dyDescent="0.4">
      <c r="B73" s="154"/>
      <c r="C73" s="154"/>
      <c r="D73" s="11" t="s">
        <v>534</v>
      </c>
      <c r="E73" s="2" t="s">
        <v>533</v>
      </c>
    </row>
    <row r="74" spans="2:5" ht="18" customHeight="1" x14ac:dyDescent="0.4">
      <c r="B74" s="11" t="s">
        <v>532</v>
      </c>
      <c r="C74" s="11"/>
      <c r="D74" s="11" t="s">
        <v>531</v>
      </c>
    </row>
    <row r="75" spans="2:5" ht="18" customHeight="1" x14ac:dyDescent="0.4">
      <c r="B75" s="154"/>
      <c r="C75" s="154"/>
      <c r="D75" s="11" t="s">
        <v>21</v>
      </c>
      <c r="E75" s="2" t="s">
        <v>530</v>
      </c>
    </row>
    <row r="76" spans="2:5" ht="18" customHeight="1" x14ac:dyDescent="0.4">
      <c r="B76" s="154"/>
      <c r="C76" s="154"/>
      <c r="D76" s="11" t="s">
        <v>529</v>
      </c>
      <c r="E76" s="2" t="s">
        <v>528</v>
      </c>
    </row>
    <row r="77" spans="2:5" ht="18" customHeight="1" x14ac:dyDescent="0.4">
      <c r="B77" s="154"/>
      <c r="C77" s="154"/>
      <c r="D77" s="11" t="s">
        <v>527</v>
      </c>
      <c r="E77" s="2" t="s">
        <v>526</v>
      </c>
    </row>
    <row r="78" spans="2:5" ht="18" customHeight="1" x14ac:dyDescent="0.4">
      <c r="B78" s="154"/>
      <c r="C78" s="154"/>
      <c r="D78" s="11"/>
      <c r="E78" s="2" t="s">
        <v>525</v>
      </c>
    </row>
    <row r="79" spans="2:5" ht="18" customHeight="1" x14ac:dyDescent="0.4">
      <c r="B79" s="154"/>
      <c r="C79" s="154"/>
      <c r="D79" s="11" t="s">
        <v>524</v>
      </c>
      <c r="E79" s="2" t="s">
        <v>523</v>
      </c>
    </row>
    <row r="80" spans="2:5" ht="18" customHeight="1" x14ac:dyDescent="0.4">
      <c r="B80" s="154"/>
      <c r="C80" s="154"/>
      <c r="D80" s="155"/>
      <c r="E80" s="1" t="s">
        <v>522</v>
      </c>
    </row>
    <row r="81" spans="2:5" ht="18" customHeight="1" x14ac:dyDescent="0.4">
      <c r="B81" s="154"/>
      <c r="C81" s="154"/>
      <c r="D81" s="155"/>
      <c r="E81" s="1" t="s">
        <v>521</v>
      </c>
    </row>
    <row r="82" spans="2:5" ht="18" customHeight="1" x14ac:dyDescent="0.4">
      <c r="B82" s="154"/>
      <c r="C82" s="154"/>
      <c r="D82" s="155"/>
      <c r="E82" s="1" t="s">
        <v>520</v>
      </c>
    </row>
    <row r="83" spans="2:5" x14ac:dyDescent="0.4">
      <c r="B83" s="154"/>
      <c r="C83" s="154"/>
    </row>
    <row r="84" spans="2:5" x14ac:dyDescent="0.4">
      <c r="B84" s="154"/>
      <c r="C84" s="154"/>
    </row>
    <row r="85" spans="2:5" x14ac:dyDescent="0.4">
      <c r="B85" s="154"/>
      <c r="C85" s="154"/>
    </row>
    <row r="86" spans="2:5" x14ac:dyDescent="0.4">
      <c r="B86" s="154"/>
      <c r="C86" s="154"/>
    </row>
    <row r="87" spans="2:5" x14ac:dyDescent="0.4">
      <c r="B87" s="154"/>
      <c r="C87" s="154"/>
    </row>
  </sheetData>
  <mergeCells count="2">
    <mergeCell ref="C43:E43"/>
    <mergeCell ref="B1:E1"/>
  </mergeCells>
  <phoneticPr fontId="1"/>
  <pageMargins left="0.51181102362204722" right="0.31496062992125984" top="0.74803149606299213" bottom="0.74803149606299213" header="0" footer="0"/>
  <pageSetup paperSize="9" firstPageNumber="14" orientation="portrait" useFirstPageNumber="1" verticalDpi="0" r:id="rId1"/>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99FDA-D9E9-4521-B825-FBD161B1EEE8}">
  <dimension ref="A1:Q65"/>
  <sheetViews>
    <sheetView topLeftCell="A10" zoomScaleNormal="100" workbookViewId="0">
      <selection activeCell="L31" sqref="L31"/>
    </sheetView>
  </sheetViews>
  <sheetFormatPr defaultRowHeight="18" customHeight="1" x14ac:dyDescent="0.4"/>
  <cols>
    <col min="1" max="1" width="3.625" style="159" customWidth="1"/>
    <col min="2" max="2" width="17.125" style="159" customWidth="1"/>
    <col min="3" max="3" width="1.625" style="159" customWidth="1"/>
    <col min="4" max="4" width="17.125" style="159" customWidth="1"/>
    <col min="5" max="5" width="3.625" style="159" customWidth="1"/>
    <col min="6" max="6" width="17.125" style="159" customWidth="1"/>
    <col min="7" max="7" width="1.25" style="159" customWidth="1"/>
    <col min="8" max="8" width="17.125" style="159" customWidth="1"/>
    <col min="9" max="9" width="3.375" style="159" customWidth="1"/>
    <col min="10" max="11" width="9" style="159"/>
    <col min="12" max="12" width="9.5" style="159" bestFit="1" customWidth="1"/>
    <col min="13" max="13" width="11.375" style="160" bestFit="1" customWidth="1"/>
    <col min="14" max="16" width="9" style="159"/>
    <col min="17" max="17" width="9.625" style="160" bestFit="1" customWidth="1"/>
    <col min="18" max="16384" width="9" style="159"/>
  </cols>
  <sheetData>
    <row r="1" spans="1:17" ht="23.25" customHeight="1" x14ac:dyDescent="0.4">
      <c r="A1" s="260" t="s">
        <v>647</v>
      </c>
      <c r="B1" s="260"/>
      <c r="C1" s="260"/>
      <c r="D1" s="260"/>
      <c r="E1" s="260"/>
      <c r="F1" s="260"/>
      <c r="G1" s="260"/>
      <c r="H1" s="260"/>
    </row>
    <row r="2" spans="1:17" ht="23.25" customHeight="1" x14ac:dyDescent="0.4">
      <c r="A2" s="261" t="s">
        <v>636</v>
      </c>
      <c r="B2" s="261"/>
      <c r="C2" s="261"/>
      <c r="D2" s="261"/>
      <c r="E2" s="261"/>
      <c r="F2" s="261"/>
      <c r="G2" s="261"/>
      <c r="H2" s="261"/>
    </row>
    <row r="3" spans="1:17" ht="7.5" customHeight="1" x14ac:dyDescent="0.4">
      <c r="A3" s="161"/>
      <c r="B3" s="161"/>
      <c r="C3" s="161"/>
      <c r="D3" s="161"/>
      <c r="E3" s="161"/>
      <c r="F3" s="161"/>
      <c r="G3" s="161"/>
      <c r="H3" s="161"/>
    </row>
    <row r="4" spans="1:17" ht="21" customHeight="1" x14ac:dyDescent="0.4">
      <c r="A4" s="262" t="s">
        <v>637</v>
      </c>
      <c r="B4" s="262"/>
      <c r="C4" s="262"/>
      <c r="D4" s="262"/>
      <c r="E4" s="262"/>
      <c r="F4" s="262"/>
      <c r="G4" s="262"/>
      <c r="H4" s="262"/>
    </row>
    <row r="5" spans="1:17" ht="21" customHeight="1" x14ac:dyDescent="0.4">
      <c r="A5" s="262" t="s">
        <v>638</v>
      </c>
      <c r="B5" s="262"/>
      <c r="C5" s="262"/>
      <c r="D5" s="262"/>
      <c r="E5" s="262"/>
      <c r="F5" s="262"/>
      <c r="G5" s="262"/>
      <c r="H5" s="262"/>
    </row>
    <row r="6" spans="1:17" ht="12.75" customHeight="1" x14ac:dyDescent="0.4">
      <c r="A6" s="162"/>
      <c r="B6" s="162"/>
      <c r="C6" s="162"/>
      <c r="D6" s="162"/>
      <c r="E6" s="162"/>
      <c r="F6" s="162"/>
      <c r="G6" s="162"/>
      <c r="H6" s="163" t="s">
        <v>287</v>
      </c>
    </row>
    <row r="7" spans="1:17" ht="15" customHeight="1" x14ac:dyDescent="0.4">
      <c r="A7" s="263" t="s">
        <v>639</v>
      </c>
      <c r="B7" s="264"/>
      <c r="C7" s="264"/>
      <c r="D7" s="264"/>
      <c r="E7" s="263" t="s">
        <v>640</v>
      </c>
      <c r="F7" s="264"/>
      <c r="G7" s="264"/>
      <c r="H7" s="265"/>
      <c r="M7" s="159"/>
      <c r="Q7" s="159"/>
    </row>
    <row r="8" spans="1:17" ht="15" customHeight="1" x14ac:dyDescent="0.4">
      <c r="A8" s="166"/>
      <c r="B8" s="164" t="s">
        <v>290</v>
      </c>
      <c r="C8" s="167"/>
      <c r="D8" s="164" t="s">
        <v>291</v>
      </c>
      <c r="E8" s="166"/>
      <c r="F8" s="164" t="s">
        <v>290</v>
      </c>
      <c r="G8" s="167"/>
      <c r="H8" s="165" t="s">
        <v>291</v>
      </c>
      <c r="M8" s="159"/>
      <c r="Q8" s="159"/>
    </row>
    <row r="9" spans="1:17" ht="17.45" customHeight="1" x14ac:dyDescent="0.4">
      <c r="A9" s="266" t="s">
        <v>292</v>
      </c>
      <c r="B9" s="267"/>
      <c r="C9" s="268"/>
      <c r="D9" s="168"/>
      <c r="E9" s="266" t="s">
        <v>293</v>
      </c>
      <c r="F9" s="267"/>
      <c r="G9" s="268"/>
      <c r="H9" s="169"/>
      <c r="M9" s="159"/>
      <c r="Q9" s="159"/>
    </row>
    <row r="10" spans="1:17" ht="17.45" customHeight="1" x14ac:dyDescent="0.4">
      <c r="A10" s="170" t="s">
        <v>294</v>
      </c>
      <c r="B10" s="171" t="s">
        <v>295</v>
      </c>
      <c r="C10" s="172"/>
      <c r="D10" s="173">
        <f>SUM(D11)</f>
        <v>750000</v>
      </c>
      <c r="E10" s="170" t="s">
        <v>294</v>
      </c>
      <c r="F10" s="171" t="s">
        <v>296</v>
      </c>
      <c r="G10" s="172"/>
      <c r="H10" s="173">
        <f>SUM(H11)</f>
        <v>2298500</v>
      </c>
      <c r="M10" s="159"/>
      <c r="Q10" s="159"/>
    </row>
    <row r="11" spans="1:17" ht="17.45" customHeight="1" x14ac:dyDescent="0.4">
      <c r="A11" s="170"/>
      <c r="B11" s="174" t="s">
        <v>297</v>
      </c>
      <c r="C11" s="172"/>
      <c r="D11" s="175">
        <v>750000</v>
      </c>
      <c r="E11" s="170"/>
      <c r="F11" s="174" t="s">
        <v>298</v>
      </c>
      <c r="G11" s="172"/>
      <c r="H11" s="176">
        <v>2298500</v>
      </c>
      <c r="M11" s="159"/>
      <c r="Q11" s="159"/>
    </row>
    <row r="12" spans="1:17" ht="17.45" customHeight="1" x14ac:dyDescent="0.4">
      <c r="A12" s="170" t="s">
        <v>299</v>
      </c>
      <c r="B12" s="171" t="s">
        <v>300</v>
      </c>
      <c r="C12" s="172"/>
      <c r="D12" s="173">
        <f>SUM(D13)</f>
        <v>10000</v>
      </c>
      <c r="E12" s="170" t="s">
        <v>299</v>
      </c>
      <c r="F12" s="171" t="s">
        <v>301</v>
      </c>
      <c r="G12" s="172"/>
      <c r="H12" s="173">
        <f>SUM(H13)</f>
        <v>400000</v>
      </c>
      <c r="M12" s="159"/>
      <c r="Q12" s="159"/>
    </row>
    <row r="13" spans="1:17" ht="17.45" customHeight="1" x14ac:dyDescent="0.4">
      <c r="A13" s="170"/>
      <c r="B13" s="174" t="s">
        <v>302</v>
      </c>
      <c r="C13" s="172"/>
      <c r="D13" s="175">
        <v>10000</v>
      </c>
      <c r="E13" s="170"/>
      <c r="F13" s="174" t="s">
        <v>303</v>
      </c>
      <c r="G13" s="172"/>
      <c r="H13" s="176">
        <v>400000</v>
      </c>
      <c r="M13" s="159"/>
      <c r="Q13" s="159"/>
    </row>
    <row r="14" spans="1:17" ht="17.45" customHeight="1" x14ac:dyDescent="0.4">
      <c r="A14" s="170" t="s">
        <v>304</v>
      </c>
      <c r="B14" s="171" t="s">
        <v>305</v>
      </c>
      <c r="C14" s="172"/>
      <c r="D14" s="173">
        <f>SUM(D15)</f>
        <v>100000</v>
      </c>
      <c r="E14" s="170" t="s">
        <v>304</v>
      </c>
      <c r="F14" s="171" t="s">
        <v>306</v>
      </c>
      <c r="G14" s="172"/>
      <c r="H14" s="173">
        <f>SUM(H15)</f>
        <v>100000</v>
      </c>
      <c r="M14" s="159"/>
      <c r="Q14" s="159"/>
    </row>
    <row r="15" spans="1:17" ht="17.45" customHeight="1" x14ac:dyDescent="0.4">
      <c r="A15" s="170"/>
      <c r="B15" s="174" t="s">
        <v>641</v>
      </c>
      <c r="C15" s="172"/>
      <c r="D15" s="175">
        <v>100000</v>
      </c>
      <c r="E15" s="170"/>
      <c r="F15" s="174" t="s">
        <v>307</v>
      </c>
      <c r="G15" s="172"/>
      <c r="H15" s="176">
        <v>100000</v>
      </c>
      <c r="M15" s="159"/>
      <c r="Q15" s="159"/>
    </row>
    <row r="16" spans="1:17" ht="17.45" customHeight="1" x14ac:dyDescent="0.4">
      <c r="A16" s="170" t="s">
        <v>308</v>
      </c>
      <c r="B16" s="171" t="s">
        <v>309</v>
      </c>
      <c r="C16" s="172"/>
      <c r="D16" s="173">
        <f>SUM(D17)</f>
        <v>10000</v>
      </c>
      <c r="E16" s="170" t="s">
        <v>308</v>
      </c>
      <c r="F16" s="171" t="s">
        <v>310</v>
      </c>
      <c r="G16" s="172"/>
      <c r="H16" s="173">
        <f>SUM(H17)</f>
        <v>200000</v>
      </c>
      <c r="M16" s="159"/>
      <c r="Q16" s="159"/>
    </row>
    <row r="17" spans="1:17" ht="17.45" customHeight="1" x14ac:dyDescent="0.4">
      <c r="A17" s="170"/>
      <c r="B17" s="174" t="s">
        <v>642</v>
      </c>
      <c r="C17" s="172"/>
      <c r="D17" s="175">
        <v>10000</v>
      </c>
      <c r="E17" s="170"/>
      <c r="F17" s="174" t="s">
        <v>311</v>
      </c>
      <c r="G17" s="172"/>
      <c r="H17" s="176">
        <v>200000</v>
      </c>
      <c r="M17" s="159"/>
      <c r="Q17" s="159"/>
    </row>
    <row r="18" spans="1:17" ht="17.45" customHeight="1" x14ac:dyDescent="0.4">
      <c r="A18" s="170"/>
      <c r="B18" s="174" t="s">
        <v>312</v>
      </c>
      <c r="C18" s="172"/>
      <c r="D18" s="177">
        <f>SUM(D10,D12,D14,D16)</f>
        <v>870000</v>
      </c>
      <c r="E18" s="170"/>
      <c r="F18" s="174" t="s">
        <v>313</v>
      </c>
      <c r="G18" s="172"/>
      <c r="H18" s="177">
        <f>SUM(H10,H12,H14,H16)</f>
        <v>2998500</v>
      </c>
      <c r="M18" s="159"/>
      <c r="Q18" s="159"/>
    </row>
    <row r="19" spans="1:17" ht="17.45" customHeight="1" x14ac:dyDescent="0.4">
      <c r="A19" s="257" t="s">
        <v>315</v>
      </c>
      <c r="B19" s="258"/>
      <c r="C19" s="259"/>
      <c r="D19" s="175"/>
      <c r="E19" s="257" t="s">
        <v>316</v>
      </c>
      <c r="F19" s="258"/>
      <c r="G19" s="259"/>
      <c r="H19" s="176"/>
      <c r="M19" s="159"/>
      <c r="Q19" s="159"/>
    </row>
    <row r="20" spans="1:17" ht="17.45" customHeight="1" x14ac:dyDescent="0.4">
      <c r="A20" s="170" t="s">
        <v>317</v>
      </c>
      <c r="B20" s="171" t="s">
        <v>318</v>
      </c>
      <c r="C20" s="172"/>
      <c r="D20" s="173">
        <f>SUM(D21,D25,D39)</f>
        <v>16224000</v>
      </c>
      <c r="E20" s="170" t="s">
        <v>317</v>
      </c>
      <c r="F20" s="171" t="s">
        <v>319</v>
      </c>
      <c r="G20" s="172"/>
      <c r="H20" s="173">
        <f>SUM(H21:H23)</f>
        <v>13528800</v>
      </c>
      <c r="M20" s="159"/>
      <c r="Q20" s="159"/>
    </row>
    <row r="21" spans="1:17" ht="17.45" customHeight="1" x14ac:dyDescent="0.4">
      <c r="A21" s="170"/>
      <c r="B21" s="174" t="s">
        <v>320</v>
      </c>
      <c r="C21" s="172"/>
      <c r="D21" s="178">
        <f>+D22+D23+D24</f>
        <v>6000000</v>
      </c>
      <c r="E21" s="170"/>
      <c r="F21" s="174" t="s">
        <v>321</v>
      </c>
      <c r="G21" s="172"/>
      <c r="H21" s="176">
        <v>12766800</v>
      </c>
      <c r="M21" s="159"/>
      <c r="Q21" s="159"/>
    </row>
    <row r="22" spans="1:17" ht="17.45" customHeight="1" x14ac:dyDescent="0.4">
      <c r="A22" s="179" t="s">
        <v>322</v>
      </c>
      <c r="B22" s="171" t="s">
        <v>323</v>
      </c>
      <c r="C22" s="172"/>
      <c r="D22" s="175">
        <v>4700000</v>
      </c>
      <c r="E22" s="170"/>
      <c r="F22" s="174" t="s">
        <v>324</v>
      </c>
      <c r="G22" s="172"/>
      <c r="H22" s="176">
        <v>258000</v>
      </c>
      <c r="M22" s="159"/>
      <c r="Q22" s="159"/>
    </row>
    <row r="23" spans="1:17" ht="17.45" customHeight="1" x14ac:dyDescent="0.4">
      <c r="A23" s="179" t="s">
        <v>325</v>
      </c>
      <c r="B23" s="171" t="s">
        <v>326</v>
      </c>
      <c r="C23" s="172"/>
      <c r="D23" s="175">
        <v>300000</v>
      </c>
      <c r="E23" s="170"/>
      <c r="F23" s="174" t="s">
        <v>327</v>
      </c>
      <c r="G23" s="172"/>
      <c r="H23" s="176">
        <v>504000</v>
      </c>
      <c r="M23" s="159"/>
      <c r="Q23" s="159"/>
    </row>
    <row r="24" spans="1:17" ht="17.45" customHeight="1" x14ac:dyDescent="0.4">
      <c r="A24" s="179" t="s">
        <v>328</v>
      </c>
      <c r="B24" s="171" t="s">
        <v>329</v>
      </c>
      <c r="C24" s="172"/>
      <c r="D24" s="175">
        <v>1000000</v>
      </c>
      <c r="E24" s="170"/>
      <c r="F24" s="174"/>
      <c r="G24" s="172"/>
      <c r="H24" s="176"/>
      <c r="M24" s="159"/>
      <c r="Q24" s="159"/>
    </row>
    <row r="25" spans="1:17" ht="17.45" customHeight="1" x14ac:dyDescent="0.4">
      <c r="A25" s="179"/>
      <c r="B25" s="174" t="s">
        <v>330</v>
      </c>
      <c r="C25" s="172"/>
      <c r="D25" s="178">
        <f>SUM(D26:D38)</f>
        <v>10224000</v>
      </c>
      <c r="E25" s="257" t="s">
        <v>331</v>
      </c>
      <c r="F25" s="258"/>
      <c r="G25" s="259"/>
      <c r="H25" s="176"/>
      <c r="M25" s="159"/>
      <c r="Q25" s="159"/>
    </row>
    <row r="26" spans="1:17" ht="17.45" customHeight="1" x14ac:dyDescent="0.4">
      <c r="A26" s="179" t="s">
        <v>322</v>
      </c>
      <c r="B26" s="171" t="s">
        <v>332</v>
      </c>
      <c r="C26" s="172"/>
      <c r="D26" s="175">
        <v>3600000</v>
      </c>
      <c r="E26" s="170" t="s">
        <v>333</v>
      </c>
      <c r="F26" s="171" t="s">
        <v>334</v>
      </c>
      <c r="G26" s="172"/>
      <c r="H26" s="173">
        <f>SUM(H27:H29)</f>
        <v>1201000</v>
      </c>
      <c r="M26" s="159"/>
      <c r="Q26" s="159"/>
    </row>
    <row r="27" spans="1:17" ht="17.45" customHeight="1" x14ac:dyDescent="0.4">
      <c r="A27" s="179" t="s">
        <v>325</v>
      </c>
      <c r="B27" s="171" t="s">
        <v>335</v>
      </c>
      <c r="C27" s="172"/>
      <c r="D27" s="175">
        <v>2100000</v>
      </c>
      <c r="E27" s="170"/>
      <c r="F27" s="174" t="s">
        <v>336</v>
      </c>
      <c r="G27" s="172"/>
      <c r="H27" s="176">
        <v>1000</v>
      </c>
      <c r="M27" s="159"/>
      <c r="Q27" s="159"/>
    </row>
    <row r="28" spans="1:17" ht="17.45" customHeight="1" x14ac:dyDescent="0.4">
      <c r="A28" s="179" t="s">
        <v>328</v>
      </c>
      <c r="B28" s="171" t="s">
        <v>337</v>
      </c>
      <c r="C28" s="172"/>
      <c r="D28" s="175">
        <v>1200000</v>
      </c>
      <c r="E28" s="170"/>
      <c r="F28" s="174" t="s">
        <v>338</v>
      </c>
      <c r="G28" s="172"/>
      <c r="H28" s="176">
        <v>300000</v>
      </c>
      <c r="M28" s="159"/>
      <c r="Q28" s="159"/>
    </row>
    <row r="29" spans="1:17" ht="17.45" customHeight="1" x14ac:dyDescent="0.4">
      <c r="A29" s="179" t="s">
        <v>339</v>
      </c>
      <c r="B29" s="171" t="s">
        <v>340</v>
      </c>
      <c r="C29" s="172"/>
      <c r="D29" s="175">
        <v>180000</v>
      </c>
      <c r="E29" s="170"/>
      <c r="F29" s="174" t="s">
        <v>341</v>
      </c>
      <c r="G29" s="172"/>
      <c r="H29" s="176">
        <v>900000</v>
      </c>
      <c r="M29" s="159"/>
      <c r="Q29" s="159"/>
    </row>
    <row r="30" spans="1:17" ht="17.45" customHeight="1" x14ac:dyDescent="0.4">
      <c r="A30" s="179" t="s">
        <v>342</v>
      </c>
      <c r="B30" s="171" t="s">
        <v>343</v>
      </c>
      <c r="C30" s="172"/>
      <c r="D30" s="175">
        <v>120000</v>
      </c>
      <c r="E30" s="170"/>
      <c r="F30" s="174"/>
      <c r="G30" s="172"/>
      <c r="H30" s="176"/>
      <c r="M30" s="159"/>
      <c r="Q30" s="159"/>
    </row>
    <row r="31" spans="1:17" ht="17.45" customHeight="1" x14ac:dyDescent="0.4">
      <c r="A31" s="179" t="s">
        <v>344</v>
      </c>
      <c r="B31" s="171" t="s">
        <v>345</v>
      </c>
      <c r="C31" s="172"/>
      <c r="D31" s="175">
        <v>110000</v>
      </c>
      <c r="E31" s="170"/>
      <c r="F31" s="174"/>
      <c r="G31" s="172"/>
      <c r="H31" s="176"/>
      <c r="M31" s="159"/>
      <c r="Q31" s="159"/>
    </row>
    <row r="32" spans="1:17" ht="17.45" customHeight="1" x14ac:dyDescent="0.4">
      <c r="A32" s="179" t="s">
        <v>346</v>
      </c>
      <c r="B32" s="171" t="s">
        <v>347</v>
      </c>
      <c r="C32" s="172"/>
      <c r="D32" s="175">
        <v>150000</v>
      </c>
      <c r="E32" s="170"/>
      <c r="F32" s="174"/>
      <c r="G32" s="172"/>
      <c r="H32" s="176"/>
      <c r="M32" s="159"/>
      <c r="Q32" s="159"/>
    </row>
    <row r="33" spans="1:17" ht="17.45" customHeight="1" x14ac:dyDescent="0.4">
      <c r="A33" s="179" t="s">
        <v>348</v>
      </c>
      <c r="B33" s="171" t="s">
        <v>349</v>
      </c>
      <c r="C33" s="172"/>
      <c r="D33" s="175">
        <v>60000</v>
      </c>
      <c r="E33" s="170"/>
      <c r="F33" s="174"/>
      <c r="G33" s="172"/>
      <c r="H33" s="176"/>
      <c r="M33" s="159"/>
      <c r="Q33" s="159"/>
    </row>
    <row r="34" spans="1:17" ht="17.45" customHeight="1" x14ac:dyDescent="0.4">
      <c r="A34" s="179" t="s">
        <v>643</v>
      </c>
      <c r="B34" s="171" t="s">
        <v>351</v>
      </c>
      <c r="C34" s="172"/>
      <c r="D34" s="175">
        <v>824000</v>
      </c>
      <c r="E34" s="170"/>
      <c r="F34" s="174"/>
      <c r="G34" s="172"/>
      <c r="H34" s="176"/>
      <c r="M34" s="159"/>
      <c r="Q34" s="159"/>
    </row>
    <row r="35" spans="1:17" ht="17.45" customHeight="1" x14ac:dyDescent="0.4">
      <c r="A35" s="179" t="s">
        <v>352</v>
      </c>
      <c r="B35" s="171" t="s">
        <v>353</v>
      </c>
      <c r="C35" s="172"/>
      <c r="D35" s="175">
        <v>600000</v>
      </c>
      <c r="E35" s="170"/>
      <c r="F35" s="174"/>
      <c r="G35" s="172"/>
      <c r="H35" s="176"/>
      <c r="M35" s="159"/>
      <c r="Q35" s="159"/>
    </row>
    <row r="36" spans="1:17" ht="17.45" customHeight="1" x14ac:dyDescent="0.4">
      <c r="A36" s="179" t="s">
        <v>354</v>
      </c>
      <c r="B36" s="171" t="s">
        <v>355</v>
      </c>
      <c r="C36" s="172"/>
      <c r="D36" s="175">
        <v>800000</v>
      </c>
      <c r="E36" s="170"/>
      <c r="F36" s="174"/>
      <c r="G36" s="172"/>
      <c r="H36" s="176"/>
      <c r="M36" s="159"/>
      <c r="Q36" s="159"/>
    </row>
    <row r="37" spans="1:17" ht="17.45" customHeight="1" x14ac:dyDescent="0.4">
      <c r="A37" s="179" t="s">
        <v>356</v>
      </c>
      <c r="B37" s="171" t="s">
        <v>644</v>
      </c>
      <c r="C37" s="172"/>
      <c r="D37" s="175">
        <v>210000</v>
      </c>
      <c r="E37" s="170"/>
      <c r="F37" s="174"/>
      <c r="G37" s="172"/>
      <c r="H37" s="176"/>
      <c r="M37" s="159"/>
      <c r="Q37" s="159"/>
    </row>
    <row r="38" spans="1:17" ht="17.45" customHeight="1" x14ac:dyDescent="0.4">
      <c r="A38" s="179" t="s">
        <v>358</v>
      </c>
      <c r="B38" s="171" t="s">
        <v>361</v>
      </c>
      <c r="C38" s="172"/>
      <c r="D38" s="175">
        <v>270000</v>
      </c>
      <c r="E38" s="170"/>
      <c r="F38" s="174"/>
      <c r="G38" s="172"/>
      <c r="H38" s="176"/>
      <c r="M38" s="159"/>
      <c r="Q38" s="159"/>
    </row>
    <row r="39" spans="1:17" ht="17.45" customHeight="1" x14ac:dyDescent="0.4">
      <c r="A39" s="179"/>
      <c r="B39" s="174" t="s">
        <v>362</v>
      </c>
      <c r="C39" s="172"/>
      <c r="D39" s="178">
        <f>+D40</f>
        <v>0</v>
      </c>
      <c r="E39" s="170"/>
      <c r="F39" s="174"/>
      <c r="G39" s="172"/>
      <c r="H39" s="176"/>
      <c r="M39" s="159"/>
      <c r="Q39" s="159"/>
    </row>
    <row r="40" spans="1:17" ht="17.45" customHeight="1" x14ac:dyDescent="0.4">
      <c r="A40" s="179" t="s">
        <v>322</v>
      </c>
      <c r="B40" s="171" t="s">
        <v>363</v>
      </c>
      <c r="C40" s="172"/>
      <c r="D40" s="175">
        <v>0</v>
      </c>
      <c r="E40" s="170"/>
      <c r="F40" s="174"/>
      <c r="G40" s="172"/>
      <c r="H40" s="176"/>
      <c r="M40" s="159"/>
      <c r="Q40" s="159"/>
    </row>
    <row r="41" spans="1:17" ht="17.45" customHeight="1" x14ac:dyDescent="0.4">
      <c r="A41" s="257" t="s">
        <v>645</v>
      </c>
      <c r="B41" s="258"/>
      <c r="C41" s="259"/>
      <c r="D41" s="175"/>
      <c r="E41" s="170"/>
      <c r="F41" s="174"/>
      <c r="G41" s="172"/>
      <c r="H41" s="176"/>
      <c r="M41" s="159"/>
      <c r="Q41" s="159"/>
    </row>
    <row r="42" spans="1:17" ht="17.45" customHeight="1" x14ac:dyDescent="0.4">
      <c r="A42" s="179" t="s">
        <v>333</v>
      </c>
      <c r="B42" s="171" t="s">
        <v>646</v>
      </c>
      <c r="C42" s="172"/>
      <c r="D42" s="173">
        <f>+D43</f>
        <v>634300</v>
      </c>
      <c r="E42" s="170"/>
      <c r="F42" s="174"/>
      <c r="G42" s="172"/>
      <c r="H42" s="176"/>
      <c r="M42" s="159"/>
      <c r="Q42" s="159"/>
    </row>
    <row r="43" spans="1:17" ht="17.45" customHeight="1" x14ac:dyDescent="0.4">
      <c r="A43" s="179"/>
      <c r="B43" s="180" t="s">
        <v>646</v>
      </c>
      <c r="C43" s="172"/>
      <c r="D43" s="181">
        <v>634300</v>
      </c>
      <c r="E43" s="170"/>
      <c r="F43" s="174"/>
      <c r="G43" s="172"/>
      <c r="H43" s="176"/>
      <c r="M43" s="159"/>
      <c r="Q43" s="159"/>
    </row>
    <row r="44" spans="1:17" ht="17.45" customHeight="1" x14ac:dyDescent="0.4">
      <c r="A44" s="182"/>
      <c r="B44" s="183" t="s">
        <v>374</v>
      </c>
      <c r="C44" s="184"/>
      <c r="D44" s="185">
        <f>SUM(D10,D14,D20,D42,D12,D16)</f>
        <v>17728300</v>
      </c>
      <c r="E44" s="182"/>
      <c r="F44" s="183" t="s">
        <v>374</v>
      </c>
      <c r="G44" s="184"/>
      <c r="H44" s="186">
        <f>SUM(H10,H12,H14,H16,H20,H26)</f>
        <v>17728300</v>
      </c>
      <c r="M44" s="159"/>
      <c r="Q44" s="159"/>
    </row>
    <row r="45" spans="1:17" ht="18" customHeight="1" x14ac:dyDescent="0.4">
      <c r="M45" s="159"/>
      <c r="Q45" s="159"/>
    </row>
    <row r="48" spans="1:17" ht="18" customHeight="1" x14ac:dyDescent="0.4">
      <c r="F48" s="160"/>
      <c r="J48" s="160"/>
      <c r="M48" s="159"/>
      <c r="Q48" s="159"/>
    </row>
    <row r="49" spans="6:17" ht="18" customHeight="1" x14ac:dyDescent="0.4">
      <c r="F49" s="160"/>
      <c r="J49" s="160"/>
      <c r="M49" s="159"/>
      <c r="Q49" s="159"/>
    </row>
    <row r="50" spans="6:17" ht="18" customHeight="1" x14ac:dyDescent="0.4">
      <c r="F50" s="160"/>
      <c r="J50" s="160"/>
      <c r="M50" s="159"/>
      <c r="Q50" s="159"/>
    </row>
    <row r="51" spans="6:17" ht="18" customHeight="1" x14ac:dyDescent="0.4">
      <c r="F51" s="160"/>
      <c r="J51" s="160"/>
      <c r="M51" s="159"/>
      <c r="Q51" s="159"/>
    </row>
    <row r="52" spans="6:17" ht="18" customHeight="1" x14ac:dyDescent="0.4">
      <c r="F52" s="160"/>
      <c r="J52" s="160"/>
      <c r="M52" s="159"/>
      <c r="Q52" s="159"/>
    </row>
    <row r="53" spans="6:17" ht="18" customHeight="1" x14ac:dyDescent="0.4">
      <c r="F53" s="160"/>
      <c r="J53" s="160"/>
      <c r="M53" s="159"/>
      <c r="Q53" s="159"/>
    </row>
    <row r="54" spans="6:17" ht="18" customHeight="1" x14ac:dyDescent="0.4">
      <c r="F54" s="160"/>
      <c r="J54" s="160"/>
      <c r="M54" s="159"/>
      <c r="Q54" s="159"/>
    </row>
    <row r="55" spans="6:17" ht="18" customHeight="1" x14ac:dyDescent="0.4">
      <c r="F55" s="160"/>
      <c r="J55" s="160"/>
      <c r="M55" s="159"/>
      <c r="Q55" s="159"/>
    </row>
    <row r="56" spans="6:17" ht="18" customHeight="1" x14ac:dyDescent="0.4">
      <c r="F56" s="160"/>
      <c r="J56" s="160"/>
      <c r="M56" s="159"/>
      <c r="Q56" s="159"/>
    </row>
    <row r="57" spans="6:17" ht="18" customHeight="1" x14ac:dyDescent="0.4">
      <c r="F57" s="160"/>
      <c r="J57" s="160"/>
      <c r="M57" s="159"/>
      <c r="Q57" s="159"/>
    </row>
    <row r="58" spans="6:17" ht="18" customHeight="1" x14ac:dyDescent="0.4">
      <c r="F58" s="160"/>
      <c r="J58" s="160"/>
      <c r="M58" s="159"/>
      <c r="Q58" s="159"/>
    </row>
    <row r="59" spans="6:17" ht="18" customHeight="1" x14ac:dyDescent="0.4">
      <c r="F59" s="160"/>
      <c r="J59" s="160"/>
      <c r="M59" s="159"/>
      <c r="Q59" s="159"/>
    </row>
    <row r="60" spans="6:17" ht="18" customHeight="1" x14ac:dyDescent="0.4">
      <c r="F60" s="160"/>
      <c r="J60" s="160"/>
      <c r="M60" s="159"/>
      <c r="Q60" s="159"/>
    </row>
    <row r="61" spans="6:17" ht="18" customHeight="1" x14ac:dyDescent="0.4">
      <c r="F61" s="160"/>
      <c r="J61" s="160"/>
      <c r="M61" s="159"/>
      <c r="Q61" s="159"/>
    </row>
    <row r="62" spans="6:17" ht="18" customHeight="1" x14ac:dyDescent="0.4">
      <c r="F62" s="160"/>
      <c r="J62" s="160"/>
      <c r="M62" s="159"/>
      <c r="Q62" s="159"/>
    </row>
    <row r="63" spans="6:17" ht="18" customHeight="1" x14ac:dyDescent="0.4">
      <c r="F63" s="160"/>
      <c r="J63" s="160"/>
      <c r="M63" s="159"/>
      <c r="Q63" s="159"/>
    </row>
    <row r="64" spans="6:17" ht="18" customHeight="1" x14ac:dyDescent="0.4">
      <c r="F64" s="160"/>
      <c r="J64" s="160"/>
      <c r="M64" s="159"/>
      <c r="Q64" s="159"/>
    </row>
    <row r="65" spans="6:17" ht="18" customHeight="1" x14ac:dyDescent="0.4">
      <c r="F65" s="160"/>
      <c r="J65" s="160"/>
      <c r="M65" s="159"/>
      <c r="Q65" s="159"/>
    </row>
  </sheetData>
  <mergeCells count="12">
    <mergeCell ref="A41:C41"/>
    <mergeCell ref="A1:H1"/>
    <mergeCell ref="A2:H2"/>
    <mergeCell ref="A4:H4"/>
    <mergeCell ref="A5:H5"/>
    <mergeCell ref="A7:D7"/>
    <mergeCell ref="E7:H7"/>
    <mergeCell ref="A9:C9"/>
    <mergeCell ref="E9:G9"/>
    <mergeCell ref="A19:C19"/>
    <mergeCell ref="E19:G19"/>
    <mergeCell ref="E25:G25"/>
  </mergeCells>
  <phoneticPr fontId="1"/>
  <printOptions horizontalCentered="1" verticalCentered="1"/>
  <pageMargins left="0.78740157480314965" right="0.39370078740157483" top="0.47244094488188981" bottom="0.27559055118110237" header="0" footer="0"/>
  <pageSetup paperSize="9" orientation="portrait" r:id="rId1"/>
  <headerFooter alignWithMargins="0">
    <oddFooter>&amp;C- 16 -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議案書表紙</vt:lpstr>
      <vt:lpstr>53期目次 2026年　エクセル</vt:lpstr>
      <vt:lpstr>事業報告</vt:lpstr>
      <vt:lpstr>財産</vt:lpstr>
      <vt:lpstr>BS</vt:lpstr>
      <vt:lpstr>PL</vt:lpstr>
      <vt:lpstr>剰余金</vt:lpstr>
      <vt:lpstr>事業案</vt:lpstr>
      <vt:lpstr>予算案 </vt:lpstr>
      <vt:lpstr>PL!Print_Area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2026-04-17T06:35:37Z</cp:lastPrinted>
  <dcterms:created xsi:type="dcterms:W3CDTF">2026-03-12T01:13:54Z</dcterms:created>
  <dcterms:modified xsi:type="dcterms:W3CDTF">2026-04-20T02:32:35Z</dcterms:modified>
</cp:coreProperties>
</file>